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1185" yWindow="225" windowWidth="12195" windowHeight="11100" tabRatio="368"/>
  </bookViews>
  <sheets>
    <sheet name="Приложение 1 - отчуждение" sheetId="1" r:id="rId1"/>
  </sheets>
  <definedNames>
    <definedName name="_xlnm.Print_Titles" localSheetId="0">'Приложение 1 - отчуждение'!$6:$9</definedName>
  </definedNames>
  <calcPr calcId="145621" refMode="R1C1"/>
</workbook>
</file>

<file path=xl/calcChain.xml><?xml version="1.0" encoding="utf-8"?>
<calcChain xmlns="http://schemas.openxmlformats.org/spreadsheetml/2006/main">
  <c r="AG45" i="1" l="1"/>
  <c r="AF45" i="1"/>
  <c r="AG42" i="1"/>
  <c r="AF42" i="1"/>
  <c r="AG39" i="1"/>
  <c r="AF39" i="1"/>
  <c r="U38" i="1" l="1"/>
  <c r="U36" i="1"/>
  <c r="U34" i="1"/>
  <c r="AG10" i="1" l="1"/>
  <c r="V15" i="1" l="1"/>
  <c r="V39" i="1" s="1"/>
  <c r="U15" i="1"/>
  <c r="V12" i="1"/>
  <c r="U12" i="1"/>
  <c r="U39" i="1" l="1"/>
  <c r="AE39" i="1"/>
  <c r="AD39" i="1"/>
  <c r="AC39" i="1"/>
  <c r="Z12" i="1"/>
  <c r="Z15" i="1"/>
  <c r="AA15" i="1"/>
  <c r="AA12" i="1"/>
  <c r="AA39" i="1" s="1"/>
  <c r="AA23" i="1"/>
  <c r="Z39" i="1" l="1"/>
  <c r="O24" i="1" l="1"/>
  <c r="O22" i="1"/>
  <c r="O15" i="1"/>
  <c r="M15" i="1"/>
  <c r="N15" i="1"/>
  <c r="L15" i="1"/>
  <c r="N12" i="1"/>
  <c r="N39" i="1" s="1"/>
  <c r="O12" i="1"/>
  <c r="M12" i="1"/>
  <c r="M39" i="1" s="1"/>
  <c r="L12" i="1"/>
  <c r="L39" i="1" s="1"/>
  <c r="J15" i="1"/>
  <c r="J12" i="1"/>
  <c r="H15" i="1"/>
  <c r="H12" i="1"/>
  <c r="H39" i="1" s="1"/>
  <c r="J39" i="1" l="1"/>
  <c r="O39" i="1"/>
  <c r="AE44" i="1"/>
  <c r="AE45" i="1" l="1"/>
  <c r="AA45" i="1" l="1"/>
  <c r="Z45" i="1"/>
  <c r="N44" i="1" l="1"/>
  <c r="M44" i="1"/>
  <c r="L44" i="1"/>
  <c r="N42" i="1"/>
  <c r="M42" i="1"/>
  <c r="L42" i="1"/>
  <c r="O41" i="1"/>
  <c r="O40" i="1"/>
  <c r="M45" i="1" l="1"/>
  <c r="N45" i="1"/>
  <c r="O42" i="1"/>
  <c r="L45" i="1"/>
  <c r="O44" i="1"/>
  <c r="O45" i="1" l="1"/>
  <c r="AD44" i="1"/>
  <c r="AC44" i="1"/>
  <c r="AD42" i="1"/>
  <c r="AC42" i="1"/>
  <c r="V44" i="1"/>
  <c r="U44" i="1"/>
  <c r="V42" i="1"/>
  <c r="U42" i="1"/>
  <c r="J44" i="1"/>
  <c r="H44" i="1"/>
  <c r="J42" i="1"/>
  <c r="H42" i="1"/>
  <c r="AC45" i="1" l="1"/>
  <c r="AD45" i="1"/>
  <c r="J45" i="1"/>
  <c r="U45" i="1"/>
  <c r="V45" i="1"/>
  <c r="H45" i="1"/>
</calcChain>
</file>

<file path=xl/sharedStrings.xml><?xml version="1.0" encoding="utf-8"?>
<sst xmlns="http://schemas.openxmlformats.org/spreadsheetml/2006/main" count="265" uniqueCount="177">
  <si>
    <t>Адрес (местоположение)</t>
  </si>
  <si>
    <t>Действие</t>
  </si>
  <si>
    <t>Итого (безвозмездная передача) - ___ объектов</t>
  </si>
  <si>
    <t>Расходы на содержание объекта</t>
  </si>
  <si>
    <t>Расходы на содержание объекта (все, кроме амортизации)</t>
  </si>
  <si>
    <t>Амортизация</t>
  </si>
  <si>
    <t>Стоимостные характеристики объекта на отчетную дату</t>
  </si>
  <si>
    <t xml:space="preserve">Название процедуры (аукцион, публичное предложение, продажа без объявления цены) </t>
  </si>
  <si>
    <t>Дата начала приема заявок</t>
  </si>
  <si>
    <t>Дата окончания приема заявок</t>
  </si>
  <si>
    <t>Дата завершения процедуры (дата подведения итогов продажи)</t>
  </si>
  <si>
    <t>Начальная цена продажи (без учета НДС)</t>
  </si>
  <si>
    <t>Расходы</t>
  </si>
  <si>
    <t>Доходы</t>
  </si>
  <si>
    <t>Информация о реализации действия в отношении актива</t>
  </si>
  <si>
    <t>Действие выполнено (да/нет)</t>
  </si>
  <si>
    <t>Срок реализации (квартал, год)</t>
  </si>
  <si>
    <t>Расходы, связанные с реализацией стратегии</t>
  </si>
  <si>
    <t>Реквизиты договора купли-продажи, безвозмездной передачи, приказа о ликвидации (списании)</t>
  </si>
  <si>
    <t>Объект продан по цене ниже остаточной стоимости (да/нет)</t>
  </si>
  <si>
    <t>№ п/п</t>
  </si>
  <si>
    <t>Таблица заполняется в тысячах рублей</t>
  </si>
  <si>
    <t>Всего по Обществу (количество):</t>
  </si>
  <si>
    <t>Завершено</t>
  </si>
  <si>
    <t>В процессе реализации</t>
  </si>
  <si>
    <t>В стадии подготовки к реализации</t>
  </si>
  <si>
    <t>Аукционов</t>
  </si>
  <si>
    <t>Публичных предложений</t>
  </si>
  <si>
    <t>Продаж без объявления цены</t>
  </si>
  <si>
    <t>Дата списания объекта с баланса Общества</t>
  </si>
  <si>
    <t>Общие правила заполнения:</t>
  </si>
  <si>
    <t>Примечания к колонкам:</t>
  </si>
  <si>
    <t>Таблица заполняется без разбивки по кварталам нарастающим итогом</t>
  </si>
  <si>
    <t>тыс.руб.</t>
  </si>
  <si>
    <t>Прибыль / убыток от владения</t>
  </si>
  <si>
    <t>Фактический способ отчуждения (7)</t>
  </si>
  <si>
    <t>Дата отчета об оценке</t>
  </si>
  <si>
    <t>Цена отсечения, без учета НДС</t>
  </si>
  <si>
    <t xml:space="preserve">Выручка от реализации объекта (цена продажи / доход от ликвидации) без учета НДС </t>
  </si>
  <si>
    <t xml:space="preserve">
</t>
  </si>
  <si>
    <t>Прочие мероприятия по продаже / ликвидации / безвозмездной передаче проведенные за отчетный период</t>
  </si>
  <si>
    <t>Прочие мероприятия по продаже / ликвидации / безвозмездной передаче</t>
  </si>
  <si>
    <t>(6) Указываются реквизиты решения Совета директоров Общества, которым утвержден Бизнес-план. В случае, если на момент формирования отчета утвержденный Советом директоров Общества бизнес-план отсутствует / корректируется, данная информация отражается в данной ячейке в  шапке таблице</t>
  </si>
  <si>
    <t>Наименование объекта (1)</t>
  </si>
  <si>
    <t>Характеристики объекта</t>
  </si>
  <si>
    <t>(2) Указывается учетная стоимость на конец отчетного периода. В случае, если объект реализован в отчетном периоде, тогда его остаточная стоимость в данной колонке не указывается и отражается в колонке № 27</t>
  </si>
  <si>
    <t>Рыночная стоимость  (по отчету независимого оценщика), без учета НДС (3)</t>
  </si>
  <si>
    <t xml:space="preserve">(3) В случае если оценка по активу проводилась несколько раз, отражаются данные последнего из имеющихся отчетов об оценке. </t>
  </si>
  <si>
    <t>Доходы и расходы от содержания объекта (факт года, предшествующего отчетному периоду)</t>
  </si>
  <si>
    <t>Информация о проведённых мероприятиях по продаже/ликвидации/безвозмездной передаче за отчетный период (нарастающим итогом)</t>
  </si>
  <si>
    <t xml:space="preserve">Дата размещения извещений в СМИ </t>
  </si>
  <si>
    <t>Информация о ранее проведенных мероприятиях (за прошлые годы) по продаже/ликвидации/безвозмездной передаче</t>
  </si>
  <si>
    <t>Информация по проведенным конкурентным процедурам продажи актива (4)</t>
  </si>
  <si>
    <t xml:space="preserve">Информация о ранее проведенных конкурентных процедурах по продаже актива (5) </t>
  </si>
  <si>
    <t>(4) Отражается информация о проведенных за отчетный период конкурентных процедурах, в т.ч. завершенных и переходящих (начаты в предыдущем периоде, но дата окончания процедуры - отчетный период, начаты в отчетном периоде, но дата окончания процедуры - следующий отчетный период). Информация о процедурах, находящихся в стадии подготовки, указывается в колонке № 34</t>
  </si>
  <si>
    <t>(5) Отражается информация по продаже актива с указанием количества проведенных процедур по продаже, начальной цене, этапов ПП, цены отсечения.</t>
  </si>
  <si>
    <t>(7) Указывается фактический способ отчуждения актива (продажа, ликвидация, безвозмездная передача), а в случае продажи - фактический способ продажи (аукцион, публичное предложение, продажа без объявления цены, прямая продажа)</t>
  </si>
  <si>
    <t>Примечания</t>
  </si>
  <si>
    <t>В перечень объектов должны быть включены объекты действующего РНА с вариантом действия, направленным на отчуждение актива (продажа, ликвидация, безвозмездная передача) и объекты, исключенные из действующего РНА в процессе корректировок за отчетный период с аналогичными действиями, реализованные в отчетном периоде</t>
  </si>
  <si>
    <t>Выручка от использования актива</t>
  </si>
  <si>
    <t>В колонках 2,3,4,5,6 указываются данные соответствующие данным утвержденного Советом директоров реестра непрофильных активов</t>
  </si>
  <si>
    <t>Кабель оптический ДПО -Н-08А 2(6)-1,5 кН</t>
  </si>
  <si>
    <t>Кабель оптический ОКЛК-01-6-24-10/125-0,36/0,22-3,5/18-7,0</t>
  </si>
  <si>
    <t>Приморский край,
г. Владивосток</t>
  </si>
  <si>
    <t>Продажа</t>
  </si>
  <si>
    <t>Нет</t>
  </si>
  <si>
    <t>Республика Саха (Якутия), г. Ленск</t>
  </si>
  <si>
    <t>Инв. №</t>
  </si>
  <si>
    <t>инвентарный №</t>
  </si>
  <si>
    <t xml:space="preserve">Балансовая (остаточная) стоимость на момент отчуждения </t>
  </si>
  <si>
    <t>0</t>
  </si>
  <si>
    <t>(1) В колонке отражается наименование всех объектов, включенных в РНА (движимое / недвижимое имущество, финансовые вложения), с вариантом действия продажа/ликвидация/безвозмездная передача</t>
  </si>
  <si>
    <t>Стоимостные параметры должны быть заполнены по всем показателям без учета НДС (не менее двух знаков после запятой)</t>
  </si>
  <si>
    <t>Итого (ликвидация) - ___объектов</t>
  </si>
  <si>
    <t>Муфта концевая ESS-145 C45</t>
  </si>
  <si>
    <t>Муфта концевая OHVT-145 CW-C21A-52-A2A (2 шт.)</t>
  </si>
  <si>
    <t xml:space="preserve">Муфта соединительная EHVS-145TWI (6 шт.) </t>
  </si>
  <si>
    <t>Инвентарный 
№ 00000018397</t>
  </si>
  <si>
    <t>Инвентарный 
№ 00000018399</t>
  </si>
  <si>
    <t>Инвентарный 
№ 00000018398</t>
  </si>
  <si>
    <t>Приморский край, 
г. Владивосток 
о. Русский</t>
  </si>
  <si>
    <t>Передвижная мобильная подстанция (ПМП 25МВА 110/10кВ)</t>
  </si>
  <si>
    <t>Камчатский край,
г.Петропавловск-Камчатский</t>
  </si>
  <si>
    <t>4 квартал 2021</t>
  </si>
  <si>
    <t>Иные</t>
  </si>
  <si>
    <t>Итого (продажа) - 15 объектов</t>
  </si>
  <si>
    <t>ИТОГО (реализация) - 15 объектов</t>
  </si>
  <si>
    <t>публичное предложение</t>
  </si>
  <si>
    <t>Установка электрогенераторная с дизельным ДВС. DOOSAN INFRACORE DSS-DC 550</t>
  </si>
  <si>
    <t>Кабельная продукция:</t>
  </si>
  <si>
    <t>Муфты концевые:</t>
  </si>
  <si>
    <t>Контейнерная  дизельэлектростанция</t>
  </si>
  <si>
    <t>Контейнерная  дизельэлектростанция_2</t>
  </si>
  <si>
    <t>Мини ТЭЦ "Северная". Комплектная трансформаторная подстанция 2 КТПГ</t>
  </si>
  <si>
    <t>Трансформатор силовой ТДН-10000/110/10 (демонтирован с ПС "Портовая")</t>
  </si>
  <si>
    <t>Трасформаторы тока ТФМ-110УХЛ1 (демонтированы с ПС "Северная") - 6 шт.</t>
  </si>
  <si>
    <t xml:space="preserve">Мини ТЭЦ "Северная". Жидко-топливная турбинная электрогенераторная установка OPRA DTG1,8/L № 1  </t>
  </si>
  <si>
    <t xml:space="preserve">Мини ТЭЦ "Северная". Жидко-топливная турбинная электрогенераторная установка OPRA DTG1,8/L № 2  </t>
  </si>
  <si>
    <t>Трансформатор силовой трехфазный ТДТН-25000/220 кВ УХЛ 1 (з.н. 84-47825) (БУ с ПС при НПС-13)</t>
  </si>
  <si>
    <t>Трансформатор силовой трехфазный ТДТН-25000/220 кВ УХЛ 1 (з.н. 84-47826)(БУ с ПС при НПС-13)</t>
  </si>
  <si>
    <t>Трансформатор силовой трехфазный ТДТН-25000/220 кВ УХЛ 1 (з.н. 84-47957) (БУ с ПС при НПС-12)</t>
  </si>
  <si>
    <t>Трансформатор силовой трехфазный ТДТН-25000/220 кВ УХЛ 1 (з.н. 84-47958) (БУ с ПС при НПС-12)</t>
  </si>
  <si>
    <t>Инвентарный 
№ 000001905</t>
  </si>
  <si>
    <t>-</t>
  </si>
  <si>
    <t>Заводской № 837
Инв.№ 2041</t>
  </si>
  <si>
    <t>Заводской № 838
Инв.№ 2821</t>
  </si>
  <si>
    <t>Инвентарный 
№ 000001133</t>
  </si>
  <si>
    <t>Заводской № 612</t>
  </si>
  <si>
    <t>Заводские номера: 7813, 7814, 7815, 7816, 7817, 7818</t>
  </si>
  <si>
    <t>ZCAZX4M0060013875
ZCAZX4M0060013873</t>
  </si>
  <si>
    <t>Инвентарный 
№ 1013</t>
  </si>
  <si>
    <t>Инвентарный 
№ 1015</t>
  </si>
  <si>
    <t>84-47825</t>
  </si>
  <si>
    <t>84-47826</t>
  </si>
  <si>
    <t>84-47957</t>
  </si>
  <si>
    <t>84-47958</t>
  </si>
  <si>
    <t>Магаданская область,
п.Стекольный</t>
  </si>
  <si>
    <t xml:space="preserve">Приморский край, г. Владивосток 
о. Русский, п. Поспелово 17 </t>
  </si>
  <si>
    <t>Амурская область,
г. Благовещенск,
пер. Садовый, 17,
склад № 2</t>
  </si>
  <si>
    <t>Амурская область,
г. Благовещенск</t>
  </si>
  <si>
    <t>2.1.</t>
  </si>
  <si>
    <t>2.2.</t>
  </si>
  <si>
    <t>3.1.</t>
  </si>
  <si>
    <t>3.2.</t>
  </si>
  <si>
    <t>3.3.</t>
  </si>
  <si>
    <t>1 квартал 2022</t>
  </si>
  <si>
    <t>2 квартал 2022</t>
  </si>
  <si>
    <t>3 квартал 2022</t>
  </si>
  <si>
    <t>4 квартал 2022</t>
  </si>
  <si>
    <t>Приморский край, остров Русский, пос. Поспелово, 
д. 17</t>
  </si>
  <si>
    <t>5</t>
  </si>
  <si>
    <t>аукцион</t>
  </si>
  <si>
    <t xml:space="preserve">В рамках исполнения договора от 30.12.2019 № ГС-99-55-2019, заключенного с ООО "ЛАИР", проведена оценка рыночной стоимости активов (на дату 30.12.2019).
15.04.2020 проведено совместное совещание с руководством филиала АО "ДРСК" ПЭС по вопросу приобретения кабельной продукции. 
Письмами от 21.04.2020 № ДВЭУК-ГС-02-28.2-664; от 30.06.2020 № ДВЭУК-ГС-02-28.2-1014; от 21.08.2020 № ДВЭУК-ГС-02-28.2-1252; от 29.03.2021 № ДВЭУК-ГС-03-28.2-479; от 10.09.2021 письмом № ДВЭУК-ГС-03-28.2-1320 в адреса более 34 организаций - потенциальных покупателей направлены извещения о продаже кабельной продукции. 
Осуществление постоянного мониторинга с целью поиска покупателей на сайте www.zakupki.gov.ru  </t>
  </si>
  <si>
    <t>В рамках исполнения договора от 30.12.2019 № ГС-99-55-2019, заключенного с ООО "ЛАИР", проведена оценка рыночной стоимости активов (на дату 30.12.2019).</t>
  </si>
  <si>
    <t>В рамках исполнения договора от 22.09.2021 № ГС-99-173-2021, заключенного с ООО "Центр оценки "Аверс", проведена оценка рыночной стоимости активов (на дату 22.09.2021).</t>
  </si>
  <si>
    <t>В рамках исполнения договора от 29.06.2021 № ГС-99-127-2021, заключенного с ООО "СТРЕМЛЕНИЕ", проведена оценка рыночной стоимости актива (на дату 29.06.2021)</t>
  </si>
  <si>
    <t>В рамках исполнения договора от 29.06.2021 № ГС-99-127-2021, заключенного с ООО "СТРЕМЛЕНИЕ", проведена оценка рыночной стоимости активов (на дату 29.06.2021)</t>
  </si>
  <si>
    <t>Аукцион на повышение по рыночной стоимости (88 694 553,60 руб. с НДС 20%) признан несостоявшимся в связи с отсутствием заявок (протокол от 27.10.2021 № СОМ13092100007).
Повторный аукцион со снижением цены продажи на 10% (79 825 098,24 руб. с НДС 20%) признан несостоявшимся в связи с отсутствием заявок (протокол от 10.01.2022 № СОМ22112100005).</t>
  </si>
  <si>
    <t>Аукцион на повышение по балансовой остаточной стоимости (начальная цена 
7 070 217,94 тыс.руб. с НДС 20%) признан несостоявшимся по причине отсутствия заявок (протокол от 18.01.2022 №СОМ29112100002)</t>
  </si>
  <si>
    <t>3 аукциона на повышение по рыночной стоимости признаны несостоявшимися в связи с отсутствием заявок (протоколы от 11.10.2021 № СОМ30082100001, № СОМ30082100002, № СОМ30082100003).
3 повторных аукциона со снижением цены продажи на 10% признаны несостоявшимися в связи с отсутствием заявок (протоколы от 07.12.2021 № СОМ25102100007, № СОМ25102100008, № СОМ25102100009).</t>
  </si>
  <si>
    <t xml:space="preserve">2020 год:
Аукцион на повышение по рыночной стоимости признан несостоявшимся по причине отсутствия заявок (протокол от 08.04.2020 №СОМ26022000011);
Аукцион по цене на 10% ниже цены продажи на первоначальном аукционе признан несостоявшимся по причине отсутствия заявок (протокол от 05.06.2020 №СОМ20042000001);
2 публичных  предложения с ценой отсечения равной 70% рыночной стоимости признаны несостоявшимися по причине отсутствия заявок (протоколы от 10.08.2020 №СОМ29062000033 и от 22.12.2020 № СОМ17082000009);
2021. год:
Публичное предложение с ценой отсечения равной 70% рыночной стоимости признано несостоявшимся по причине отсутствия заявок (протокол от 11.05.2021 № СОМ25032100002);
 Публичное предложение с ценой отсечения равной 60% рыночной стоимости признано несостоявшимся по причине отсутствия заявок (протокол от 30.06.2021 № СОМ 17052100007);
2 публичных  предложения с ценой отсечения равной 50% рыночной стоимости признаны несостоявшимися по причине отсутствия заявок (протоколы от 01.09.2021 № СОМ07072100004 и от 14.01.2022 № СОМ08092100012). </t>
  </si>
  <si>
    <t>Доходы и расходы от реализации действия с непрофильным активом, включенные в бизнес-плане Общества текущего года, утвержденный Советом директоров Общества (Протокол от 29.12.2021 № 35) (6)</t>
  </si>
  <si>
    <t>2020 год:
Аукцион на повышение по рыночной стоимости признан несостоявшимся по причине отсутствия заявок (протокол от 08.04.2020 №СОМ26022000011);
Аукцион по цене на 10% ниже цены продажи на первоначальном аукционе признан несостоявшимся по причине отсутствия заявок (протокол от 05.06.2020 №СОМ20042000001);
2 публичных  предложения с ценой отсечения равной 70% рыночной стоимости признаны несостоявшимися по причине отсутствия заявок (протоколы от 10.08.2020 №СОМ29062000034 и от 22.12.2020 № СОМ17082000012);
2021. год:
Публичное предложение с ценой отсечения равной 70% рыночной стоимости признано несостоявшимся по причине отсутствия заявок (протокол от 11.05.2021 № СОМ25032100003);
 Публичное предложение с ценой отсечения равной 60% рыночной стоимости признано несостоявшимся по причине отсутствия заявок (протокол от 30.06.2021 № СОМ 17052100008);
2 публичных  предложения с ценой отсечения равной 50% рыночной стоимости признаны несостоявшимися по причине отсутствия заявок (протоколы от 01.09.2021 № СОМ07072100006 и от 14.01.2022 № СОМ08092100013).</t>
  </si>
  <si>
    <t>повторный аукцион</t>
  </si>
  <si>
    <t xml:space="preserve">04.02.2022 на ЭТП АО «Российский аукционный дом» опубликовано извещение о продаже НПА посредством аукциона: начальная цена 3 535 108,97 руб. с НДС 20%, дата окончания подачи заявок 24.03.2022, дата процедуры 30.03.2022, дата подведения итогов 01.04.2022, процедура № РАД-285074. 
Аукцион признан несостоявшимся в связи с отсутствием заявок (протокол от 25.03.2022 № РАД-285074).
12.05.2022 на ЭТП АО «Российский аукционный дом» опубликовано извещение о продаже НПА посредством аукциона: начальная цена 1 473 448,80 руб. с НДС 20%, дата окончания подачи заявок 04.07.2022, дата процедуры 08.07.2022, дата подведения итогов 12.07.2022, процедура № РАД-294078. 
Аукцион признан несостоявшимся, комиссией по продаже имущества принято решение о заключении договора купли-продажи с единственным участником несостоявшегося аукциона (протокол от 05.07.2022 № РАД-294078).
11.07.2022 между АО "ДВЭУК-ГенерацияСети" и МУП "Стекольный - комэнерго" Хасынского городского округа заключен договор купли-продажи № ГС-99-128-2022. </t>
  </si>
  <si>
    <t>В рамках исполнения договора от 10.03.2022 № ГС-99-41-2022, заключенного с ООО "ЭсАрДжи-Консалтинг", проведена оценка рыночной стоимости активов (на дату 10.03.2022)</t>
  </si>
  <si>
    <t>Имеется заинтересованность в данном имуществе у АО "ДРСК". Актив находится на хранении АО «ДРСК» согласно договора хранения от 20.12.2019 № 1482</t>
  </si>
  <si>
    <t>Приложение № 3
к решению совета директоров 
АО «ДВЭУК-ГенерацияСети»
от «__» _______ 2022 г. 
(протокол от _______ № _____)</t>
  </si>
  <si>
    <t>29а</t>
  </si>
  <si>
    <t>29б</t>
  </si>
  <si>
    <t>Размер налога на прибыль</t>
  </si>
  <si>
    <t>Финансовый результат</t>
  </si>
  <si>
    <t>Да</t>
  </si>
  <si>
    <t>№ ГС-99-128-2022 от 11.07.2022</t>
  </si>
  <si>
    <t>продажа</t>
  </si>
  <si>
    <t>повторный аукцион 
(-10%)</t>
  </si>
  <si>
    <t>третий 
аукцион 
(-20%)</t>
  </si>
  <si>
    <t xml:space="preserve">13.09.2022 с ООО "ЛАИР" заключен договор № ГС-99-162-2022 на оценку рыночной стоимости ПМП и рыночной арендной платы за пользование ПМП </t>
  </si>
  <si>
    <t>678790, Республика Саха (Якутия), 
г. Среднеколымск, ул. Петранкиных, д. 7</t>
  </si>
  <si>
    <t>Имеется заинтересованность в данном имуществе у АО "Сахаэнерго". 
01.07.2022 получено письмо АО "Сахаэнерго" № СЭ-5239 о согласовании передачи ДЭС на ответственное хранение с учетом транспортировки ДЭС за счет АО "Сахаэнерго". 
01.08.2022 между АО "Сахаэнерго" и АО "ДВЭУК-ГенерацияСети" заключен договор хранения (ДЭС перемещены на территорию АО "Сахаэнерго": Республика Саха (Якутия), г. Среднеколымск, ул. Петранкиных, д. 7).</t>
  </si>
  <si>
    <t>24.02.2022 на ЭТП Росэлторг опубликовано извещение о продаже НПА посредством публичного предложения с ценой отсечения равной 70% первоначального предложения: нач. цена 231 150,00 руб. с НДС 20%, цена отсечения 161 805,00 руб. с НДС 20%, дата окончания подачи заявок 11.04.2022, дата процедуры 15.04.2022, дата подведения итогов 18.04.2022, процедура № COM24022200007. 
Публичное предложение признано несостоявшимся по причине отсутствия заявок (протокол от 11.04.2022 № СОМ24022200007).
01.09.2022 письмом № 01-132-10/6016 филиал АО "ДРСК" "ПЭС" сообщил о заинтересованности в приобретении данных активов, в настоящее время определяется источник финансирования для осуществления закупки.</t>
  </si>
  <si>
    <t>24.02.2022 на ЭТП Росэлторг опубликовано извещение о продаже НПА посредством публичного предложения с ценой отсечения равной 70% первоначального предложения: нач. цена 99 000,00 руб. с НДС 20%, цена отсечения 69 300,00 руб. с НДС 20%, дата окончания подачи заявок 11.04.2022, дата процедуры 15.04.2022, дата подведения итогов 18.04.2022, процедура № COM25022200001. 
Публичное предложение признано несостоявшимся по причине отсутствия заявок (протокол от 11.04.2022 № СОМ24022200001).
01.09.2022 письмом № 01-132-10/6016 филиал АО "ДРСК" "ПЭС" сообщил о заинтересованности в приобретении данных активов, в настоящее время определяется источник финансирования для осуществления закупки.</t>
  </si>
  <si>
    <t>24.02.2022 на ЭТП Росэлторг опубликовано извещение о продаже НПА посредством публичного предложения с ценой отсечения равной 70% первоначального предложения: нач. цена 62 100,00 руб. с НДС 20%, цена отсечения 43 470,00 руб. с НДС 20%, дата окончания подачи заявок 11.04.2022, дата процедуры 15.04.2022, дата подведения итогов 18.04.2022, процедура № COM24022200006. 
Публичное предложение признано несостоявшимся по причине отсутствия заявок (протокол от 11.04.2022 № СОМ24022200006).
01.09.2022 письмом № 01-132-10/6016 филиал АО "ДРСК" "ПЭС" сообщил о заинтересованности в приобретении данных активов, в настоящее время определяется источник финансирования для осуществления закупки.</t>
  </si>
  <si>
    <t>Отчет о работе с непрофильными активами, включенными в реестр непрофильных активов с вариантом действия, направленным на отчуждение актива (продажа, ликвидация, безвозмездная передача) за 2022 год.</t>
  </si>
  <si>
    <t>Балансовая (остаточная) стоимость объекта на отчетную дату  (31.12.2022) (2)</t>
  </si>
  <si>
    <t>24.02.2022 на ЭТП Росэлторг опубликовано извещение о продаже НПА посредством публичного предложения с ценой отсечения равной 40% первоначального предложения: нач. цена 73 560,00 руб. с НДС 20%, цена отсечения 29 424,00 руб. с НДС 20%, дата окончания подачи заявок 11.04.2022, дата процедуры 15.04.2022, дата подведения итогов 18.04.2022, процедура № COM24022200005. 
Публичное предложение признано несостоявшимся по причине отсутствия заявок (протокол от 11.04.2022 № СОМ24022200005).
Заинтересованность в приобретении актива, в том числе у ГК РусГидро отсутствует (9 конкурентных процедур продажи, проведенных в 2020, 2021, 2022 гг. признаны несостоявшимися по причине отсутствия заявок).
На СД вынесен вопрос о замене варианта действия «Продажа» на «Ликвидация». В соответствии с п. 11.3 Программы отчуждения непрофильных активов АО «ДВЭУК-ГенерацияСети» на 2023 год запланированы мероприятия по ликвидации актива путем списания с баланса по результатам экспертизы состояния кабельной продукции и дальнейшей утилизации с последующей возможной продажей полученных материалов.</t>
  </si>
  <si>
    <t>24.02.2022 на ЭТП Росэлторг опубликовано извещение о продаже НПА посредством публичного предложения с ценой отсечения равной 40% первоначального предложения: нач. цена 344 400,00 руб. с НДС 20%, цена отсечения 137 760,00 руб. с НДС 20%, дата окончания подачи заявок 11.04.2022, дата процедуры 15.04.2022, дата подведения итогов 18.04.2022, процедура № COM24022200004. 
Публичное предложение признано несостоявшимся по причине отсутствия заявок (протокол от 11.04.2022 № СОМ24022200004).
Заинтересованность в приобретении актива, в том числе у ГК РусГидро отсутствует (9 конкурентных процедур продажи, проведенных в 2020, 2021, 2022 гг. признаны несостоявшимися по причине отсутствия заявок).
На СД вынесен вопрос о замене варианта действия «Продажа» на «Ликвидация». В соответствии с п. 11.3 Программы отчуждения непрофильных активов АО «ДВЭУК-ГенерацияСети» на 2023 год запланированы мероприятия по ликвидации актива путем списания с баланса по результатам экспертизы состояния кабельной продукции и дальнейшей утилизации с последующей возможной продажей полученных материалов.</t>
  </si>
  <si>
    <t xml:space="preserve">На СД вынесен вопрос о перемещении актива в состав «сохраняемых НПА» до исключения возможности его использования для нужд Группы РусГидро. </t>
  </si>
  <si>
    <t>Актив не реализован по итогам 2022 года, заинтересованность в данном имуществе у ГК РусГидр отсутствует.
Далее - конкурентная продажа НПА в соответствии с Планом мероприятий по реализации НПА на 2023 год.</t>
  </si>
  <si>
    <t>18.02.2022 на ЭТП АО «Российский аукционный дом» опубликовано извещение о продаже НПА посредством аукциона: начальная цена 70 955 642,88 руб. с НДС 20%, дата окончания подачи заявок 31.03.2022, дата процедуры 06.04.2022, дата подведения итогов 08.04.2022, процедура № РАД-286644. 
Аукцион признан несостоявшимся в связи с отсутствием заявок (протокол от 31.03.2022, процедура № РАД 286644).
Имеется заинтересованность в данном имуществе у ООО "УК ПОЛЮС" (письмо от 19.08.2022 № 08-02/4551 в адрес ПАО "РусГидро").
06.09.2022 сопроводительным письмом № ДВЭУК-ГС-01-28.2-1209 в ООО "УК ПОЛЮС" направлены проект договора купли-продажи ПМП и проект договора аренды ПМП с последующим выкупом по истечению срока аренды (без указания стоимостей).
13.09.2022 с ООО "ЛАИР" заключен договор № ГС-99-162-2022 на оценку рыночной стоимости ПМП и рыночной арендной платы за пользование ПМП.
10.10.2022 в ООО "УК ПОЛЮС" направлена информация об актуализированной рыночной стоимости ПМП.
По состоянию на 28.12.2022 ООО "УК ПОЛЮС" решение о приобретении актива не принято.</t>
  </si>
  <si>
    <t xml:space="preserve">07.02.2022 на ЭТП АО «Российский аукционный дом» опубликовано извещение о продаже НПА посредством аукциона: начальная цена 129 564 710,98 руб. с НДС 20%, дата окончания подачи заявок 24.03.2022, дата процедуры 30.03.2022, дата подведения итогов 01.04.2022, процедура № РАД-285300. 
Аукцион признан несостоявшимся в связи с отсутствием заявок (протокол от 25.03.2022 № РАД-285300).
07.07.2022  на ЭТП АО «Российский аукционный дом» опубликовано извещение о продаже НПА посредством повторного аукциона: начальная цена 116 608 239,88 руб. с НДС 20%, дата окончания подачи заявок 17.08.2022, дата процедуры 23.08.2022, дата подведения итогов 25.08.2022, процедура № РАД-300585. 
Аукцион признан несостоявшимся в связи с отсутствием заявок (протокол от 17.08.2022 № РАД-300585).
26.09.2022 на ЭТП АО «Российский аукционный дом» опубликовано извещение о продаже НПА посредством третьего аукциона: начальная цена 103 651 768,78 руб. с НДС 20%, дата окончания подачи заявок 07.11.2022, дата процедуры 11.11.2022, дата подведения итогов 15.11.2022.
Аукцион признан несостоявшимся в связи с отсутствием заявок (протокол от 08.11.2022 № РАД-309308).
На СД вынесен вопрос о перемещении актива в состав «сохраняемых НПА» до исключения возможности его использования для нужд Группы РусГидро. 
</t>
  </si>
  <si>
    <t xml:space="preserve">07.02.2022 на ЭТП АО «Российский аукционный дом» опубликовано извещение о продаже НПА посредством аукциона: начальная цена 129 564 710,98 руб. с НДС 20%, дата окончания подачи заявок 24.03.2022, дата процедуры 30.03.2022, дата подведения итогов 01.04.2022, процедура № РАД-285301. 
Аукцион признан несостоявшимся в связи с отсутствием заявок (протокол от 25.03.2022 № РАД-285301).
07.07.2022  на ЭТП АО «Российский аукционный дом» опубликовано извещение о продаже НПА посредством повторного аукциона: начальная цена 116 608 239,88 руб. с НДС 20%, дата окончания подачи заявок 17.08.2022, дата процедуры 23.08.2022, дата подведения итогов 25.08.2022, процедура № РАД-300586. 
Аукцион признан несостоявшимся в связи с отсутствием заявок (протокол от 17.08.2022 № РАД-300586).
26.09.2022 на ЭТП АО «Российский аукционный дом» опубликовано извещение о продаже НПА посредством третьего аукциона: начальная цена 103 651 768,78 руб. с НДС 20%, дата окончания подачи заявок 07.11.2022, дата процедуры 11.11.2022, дата подведения итогов 15.11.2022.
Аукцион признан несостоявшимся в связи с отсутствием заявок (протокол от 08.11.2022 № РАД-309309).
На СД вынесен вопрос о перемещении актива в состав «сохраняемых НПА» до исключения возможности его использования для нужд Группы РусГидро. </t>
  </si>
  <si>
    <t>17</t>
  </si>
  <si>
    <t>17.06.2022 на ЭТП АО «Российский аукционный дом» опубликовано извещение о продаже НПА посредством аукциона: начальная цена 59 171 057,94 руб. с НДС 20%, дата окончания подачи заявок 29.07.2022, дата процедуры 04.08.2022, дата подведения итогов 08.08.2022, процедура № РАД-298377. 
Аукцион признан несостоявшимся в связи с отсутствием заявок (протокол от 29.07.2022 № РАД-298377).
26.09.2022 на ЭТП АО «Российский аукционный дом» опубликовано извещение о продаже НПА посредством повторного аукциона: начальная цена 53 253 952,15 руб. с НДС 20%, дата окончания подачи заявок 07.11.2022, дата процедуры 11.11.2022, дата подведения итогов 15.11.2022.
Аукцион признан несостоявшимся в связи с отсутствием заявок (протокол от 08.11.2022 № РАД-309310).
Далее - конкурентная продажа НПА в соответствии с Планом мероприятий по реализации НПА на 2023 год.</t>
  </si>
  <si>
    <t xml:space="preserve"> 17.06.2022 на ЭТП АО «Российский аукционный дом» опубликовано извещение о продаже НПА посредством аукциона: начальная цена 58 449 459,68 руб. с НДС 20%, дата окончания подачи заявок 29.07.2022, дата процедуры 04.08.2022, дата подведения итогов 08.08.2022, процедура № РАД-298376. 
Аукцион признан несостоявшимся в связи с отсутствием заявок (протокол от 29.07.2022 № РАД-298376).
26.09.2022 на ЭТП АО «Российский аукционный дом» опубликовано извещение о продаже НПА посредством повторного аукциона: начальная цена 52 604 513,72 руб. с НДС 20%, дата окончания подачи заявок 07.11.2022, дата процедуры 11.11.2022, дата подведения итогов 15.11.2022.
Аукцион признан несостоявшимся в связи с отсутствием заявок (протокол от 08.11.2022 № РАД-309311).
Далее - конкурентная продажа НПА в соответствии с Планом мероприятий по реализации НПА на 2023 год.</t>
  </si>
  <si>
    <t xml:space="preserve"> 17.06.2022 на ЭТП АО «Российский аукционный дом» опубликовано извещение о продаже НПА посредством аукциона: начальная цена 68 024 478,48 руб. с НДС 20%, дата окончания подачи заявок 29.07.2022, дата процедуры 04.08.2022, дата подведения итогов 08.08.2022, процедура № РАД-298375. 
Аукцион признан несостоявшимся в связи с отсутствием заявок (протокол от 29.07.2022 № РАД-298375).
26.09.2022 на ЭТП АО «Российский аукционный дом» опубликовано извещение о продаже НПА посредством повторного аукциона: начальная цена 61 222 030,63 руб. с НДС 20%, дата окончания подачи заявок 07.11.2022, дата процедуры 11.11.2022, дата подведения итогов 15.11.2022.
Аукцион признан несостоявшимся в связи с отсутствием заявок (протокол от 08.11.2022 № РАД-309312).
Далее - конкурентная продажа НПА в соответствии с Планом мероприятий по реализации НПА на 2023 год.</t>
  </si>
  <si>
    <t xml:space="preserve"> 17.06.2022 на ЭТП АО «Российский аукционный дом» опубликовано извещение о продаже НПА посредством аукциона: начальная цена 68 864 286,86 руб. с НДС 20%, дата окончания подачи заявок 29.07.2022, дата процедуры 04.08.2022, дата подведения итогов 08.08.2022, процедура № РАД-298397. 
Аукцион признан несостоявшимся в связи с отсутствием заявок (протокол от 29.07.2022 № РАД-298387).
26.09.2022 на ЭТП АО «Российский аукционный дом» опубликовано извещение о продаже НПА посредством повторного аукциона: начальная цена 61 977 858,18 руб. с НДС 20%, дата окончания подачи заявок 07.11.2022, дата процедуры 11.11.2022, дата подведения итогов 15.11.2022.
Аукцион признан несостоявшимся в связи с отсутствием заявок (протокол от 08.11.2022 № РАД-309313).
Далее - конкурентная продажа НПА в соответствии с Планом мероприятий по реализации НПА на 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</si>
</sst>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3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0" tint="-0.49998474074526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0" tint="-0.499984740745262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BEB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>
      <alignment horizontal="left"/>
    </xf>
  </cellStyleXfs>
  <cellXfs count="181">
    <xf numFmtId="0" fontId="0" fillId="0" borderId="0" xfId="0"/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 shrinkToFit="1"/>
    </xf>
    <xf numFmtId="3" fontId="2" fillId="2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4" fontId="1" fillId="4" borderId="1" xfId="0" applyNumberFormat="1" applyFont="1" applyFill="1" applyBorder="1" applyAlignment="1">
      <alignment horizontal="right" vertical="center" shrinkToFi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shrinkToFit="1"/>
    </xf>
    <xf numFmtId="49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right" vertical="center"/>
    </xf>
    <xf numFmtId="49" fontId="1" fillId="5" borderId="1" xfId="0" applyNumberFormat="1" applyFont="1" applyFill="1" applyBorder="1" applyAlignment="1">
      <alignment horizontal="center" vertical="center" shrinkToFit="1"/>
    </xf>
    <xf numFmtId="4" fontId="1" fillId="5" borderId="1" xfId="0" applyNumberFormat="1" applyFont="1" applyFill="1" applyBorder="1" applyAlignment="1">
      <alignment horizontal="right" vertical="center" shrinkToFit="1"/>
    </xf>
    <xf numFmtId="3" fontId="1" fillId="5" borderId="1" xfId="0" applyNumberFormat="1" applyFont="1" applyFill="1" applyBorder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 shrinkToFit="1"/>
    </xf>
    <xf numFmtId="0" fontId="2" fillId="2" borderId="1" xfId="0" applyNumberFormat="1" applyFont="1" applyFill="1" applyBorder="1" applyAlignment="1">
      <alignment horizontal="left" vertical="center" wrapText="1" shrinkToFi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 shrinkToFit="1"/>
    </xf>
    <xf numFmtId="0" fontId="1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Лист1" xfId="2"/>
    <cellStyle name="Обычный_свод старый" xfId="1"/>
  </cellStyles>
  <dxfs count="0"/>
  <tableStyles count="0" defaultTableStyle="TableStyleMedium2" defaultPivotStyle="PivotStyleLight16"/>
  <colors>
    <mruColors>
      <color rgb="FFE1E1FF"/>
      <color rgb="FF0000CC"/>
      <color rgb="FFEBEB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7"/>
  <sheetViews>
    <sheetView tabSelected="1" zoomScale="70" zoomScaleNormal="70" workbookViewId="0">
      <pane ySplit="9" topLeftCell="A10" activePane="bottomLeft" state="frozen"/>
      <selection activeCell="T1" sqref="T1"/>
      <selection pane="bottomLeft" activeCell="P39" sqref="P39"/>
    </sheetView>
  </sheetViews>
  <sheetFormatPr defaultColWidth="9.140625" defaultRowHeight="12.75" outlineLevelCol="1" x14ac:dyDescent="0.25"/>
  <cols>
    <col min="1" max="1" width="6.42578125" style="12" customWidth="1"/>
    <col min="2" max="2" width="22.5703125" style="12" hidden="1" customWidth="1" outlineLevel="1"/>
    <col min="3" max="3" width="33.85546875" style="12" customWidth="1" collapsed="1"/>
    <col min="4" max="4" width="20.7109375" style="12" customWidth="1"/>
    <col min="5" max="5" width="18.5703125" style="12" customWidth="1"/>
    <col min="6" max="6" width="11.42578125" style="12" customWidth="1"/>
    <col min="7" max="7" width="14.42578125" style="12" customWidth="1"/>
    <col min="8" max="8" width="14.42578125" style="49" customWidth="1"/>
    <col min="9" max="9" width="14.42578125" style="12" hidden="1" customWidth="1"/>
    <col min="10" max="10" width="15.140625" style="12" customWidth="1"/>
    <col min="11" max="11" width="12.7109375" style="12" customWidth="1"/>
    <col min="12" max="12" width="14.85546875" style="12" customWidth="1"/>
    <col min="13" max="13" width="14.140625" style="12" customWidth="1"/>
    <col min="14" max="14" width="14.7109375" style="12" customWidth="1"/>
    <col min="15" max="15" width="12.85546875" style="12" customWidth="1"/>
    <col min="16" max="16" width="14.42578125" style="12" customWidth="1"/>
    <col min="17" max="17" width="13.5703125" style="12" customWidth="1"/>
    <col min="18" max="22" width="12.28515625" style="12" customWidth="1"/>
    <col min="23" max="23" width="30" style="12" customWidth="1"/>
    <col min="24" max="24" width="54" style="12" customWidth="1"/>
    <col min="25" max="25" width="46" style="12" customWidth="1"/>
    <col min="26" max="27" width="13.140625" style="12" customWidth="1"/>
    <col min="28" max="28" width="11.7109375" style="12" customWidth="1"/>
    <col min="29" max="29" width="14.85546875" style="12" customWidth="1"/>
    <col min="30" max="30" width="11.7109375" style="12" customWidth="1"/>
    <col min="31" max="33" width="14.85546875" style="12" customWidth="1"/>
    <col min="34" max="34" width="14.140625" style="12" customWidth="1"/>
    <col min="35" max="35" width="15.140625" style="12" customWidth="1"/>
    <col min="36" max="36" width="12.7109375" style="12" customWidth="1"/>
    <col min="37" max="37" width="15.42578125" style="12" customWidth="1"/>
    <col min="38" max="38" width="99.7109375" style="12" customWidth="1"/>
    <col min="39" max="16384" width="9.140625" style="12"/>
  </cols>
  <sheetData>
    <row r="1" spans="1:39" ht="66.75" customHeight="1" x14ac:dyDescent="0.25">
      <c r="X1" s="39"/>
      <c r="Y1" s="39"/>
      <c r="AC1" s="39"/>
      <c r="AL1" s="53" t="s">
        <v>147</v>
      </c>
    </row>
    <row r="2" spans="1:39" ht="12.75" customHeight="1" x14ac:dyDescent="0.25">
      <c r="G2" s="39"/>
      <c r="H2" s="62"/>
      <c r="AC2" s="39"/>
      <c r="AL2" s="52"/>
    </row>
    <row r="3" spans="1:39" ht="40.5" customHeight="1" x14ac:dyDescent="0.25">
      <c r="A3" s="149" t="s">
        <v>163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</row>
    <row r="5" spans="1:39" x14ac:dyDescent="0.25">
      <c r="AL5" s="13" t="s">
        <v>33</v>
      </c>
    </row>
    <row r="6" spans="1:39" s="14" customFormat="1" ht="54.75" customHeight="1" x14ac:dyDescent="0.25">
      <c r="A6" s="144" t="s">
        <v>20</v>
      </c>
      <c r="B6" s="160" t="s">
        <v>68</v>
      </c>
      <c r="C6" s="151" t="s">
        <v>43</v>
      </c>
      <c r="D6" s="151" t="s">
        <v>44</v>
      </c>
      <c r="E6" s="151" t="s">
        <v>0</v>
      </c>
      <c r="F6" s="151" t="s">
        <v>1</v>
      </c>
      <c r="G6" s="151" t="s">
        <v>16</v>
      </c>
      <c r="H6" s="144" t="s">
        <v>6</v>
      </c>
      <c r="I6" s="144"/>
      <c r="J6" s="145"/>
      <c r="K6" s="145"/>
      <c r="L6" s="154" t="s">
        <v>48</v>
      </c>
      <c r="M6" s="165"/>
      <c r="N6" s="165"/>
      <c r="O6" s="166"/>
      <c r="P6" s="154" t="s">
        <v>49</v>
      </c>
      <c r="Q6" s="156"/>
      <c r="R6" s="156"/>
      <c r="S6" s="156"/>
      <c r="T6" s="156"/>
      <c r="U6" s="156"/>
      <c r="V6" s="156"/>
      <c r="W6" s="157"/>
      <c r="X6" s="144" t="s">
        <v>51</v>
      </c>
      <c r="Y6" s="145"/>
      <c r="Z6" s="144" t="s">
        <v>141</v>
      </c>
      <c r="AA6" s="145"/>
      <c r="AB6" s="154" t="s">
        <v>14</v>
      </c>
      <c r="AC6" s="155"/>
      <c r="AD6" s="155"/>
      <c r="AE6" s="155"/>
      <c r="AF6" s="155"/>
      <c r="AG6" s="155"/>
      <c r="AH6" s="155"/>
      <c r="AI6" s="156"/>
      <c r="AJ6" s="156"/>
      <c r="AK6" s="157"/>
      <c r="AL6" s="144" t="s">
        <v>57</v>
      </c>
    </row>
    <row r="7" spans="1:39" s="14" customFormat="1" ht="70.5" customHeight="1" x14ac:dyDescent="0.25">
      <c r="A7" s="145"/>
      <c r="B7" s="161"/>
      <c r="C7" s="164"/>
      <c r="D7" s="164"/>
      <c r="E7" s="164"/>
      <c r="F7" s="164"/>
      <c r="G7" s="164"/>
      <c r="H7" s="145"/>
      <c r="I7" s="145"/>
      <c r="J7" s="145"/>
      <c r="K7" s="145"/>
      <c r="L7" s="144" t="s">
        <v>3</v>
      </c>
      <c r="M7" s="145"/>
      <c r="N7" s="151" t="s">
        <v>59</v>
      </c>
      <c r="O7" s="144" t="s">
        <v>34</v>
      </c>
      <c r="P7" s="154" t="s">
        <v>52</v>
      </c>
      <c r="Q7" s="156"/>
      <c r="R7" s="156"/>
      <c r="S7" s="156"/>
      <c r="T7" s="156"/>
      <c r="U7" s="156"/>
      <c r="V7" s="157"/>
      <c r="W7" s="144" t="s">
        <v>40</v>
      </c>
      <c r="X7" s="144" t="s">
        <v>53</v>
      </c>
      <c r="Y7" s="144" t="s">
        <v>41</v>
      </c>
      <c r="Z7" s="145"/>
      <c r="AA7" s="145"/>
      <c r="AB7" s="151" t="s">
        <v>15</v>
      </c>
      <c r="AC7" s="162" t="s">
        <v>17</v>
      </c>
      <c r="AD7" s="162"/>
      <c r="AE7" s="144" t="s">
        <v>38</v>
      </c>
      <c r="AF7" s="151" t="s">
        <v>150</v>
      </c>
      <c r="AG7" s="151" t="s">
        <v>151</v>
      </c>
      <c r="AH7" s="144" t="s">
        <v>35</v>
      </c>
      <c r="AI7" s="151" t="s">
        <v>18</v>
      </c>
      <c r="AJ7" s="151" t="s">
        <v>29</v>
      </c>
      <c r="AK7" s="151" t="s">
        <v>19</v>
      </c>
      <c r="AL7" s="148"/>
    </row>
    <row r="8" spans="1:39" s="14" customFormat="1" ht="115.5" customHeight="1" x14ac:dyDescent="0.25">
      <c r="A8" s="145"/>
      <c r="B8" s="161"/>
      <c r="C8" s="158"/>
      <c r="D8" s="158"/>
      <c r="E8" s="158"/>
      <c r="F8" s="158"/>
      <c r="G8" s="158"/>
      <c r="H8" s="56" t="s">
        <v>164</v>
      </c>
      <c r="I8" s="55" t="s">
        <v>67</v>
      </c>
      <c r="J8" s="3" t="s">
        <v>46</v>
      </c>
      <c r="K8" s="3" t="s">
        <v>36</v>
      </c>
      <c r="L8" s="29" t="s">
        <v>4</v>
      </c>
      <c r="M8" s="29" t="s">
        <v>5</v>
      </c>
      <c r="N8" s="152"/>
      <c r="O8" s="145"/>
      <c r="P8" s="8" t="s">
        <v>7</v>
      </c>
      <c r="Q8" s="8" t="s">
        <v>50</v>
      </c>
      <c r="R8" s="8" t="s">
        <v>8</v>
      </c>
      <c r="S8" s="8" t="s">
        <v>9</v>
      </c>
      <c r="T8" s="8" t="s">
        <v>10</v>
      </c>
      <c r="U8" s="8" t="s">
        <v>11</v>
      </c>
      <c r="V8" s="8" t="s">
        <v>37</v>
      </c>
      <c r="W8" s="163"/>
      <c r="X8" s="145"/>
      <c r="Y8" s="145"/>
      <c r="Z8" s="3" t="s">
        <v>12</v>
      </c>
      <c r="AA8" s="3" t="s">
        <v>13</v>
      </c>
      <c r="AB8" s="152"/>
      <c r="AC8" s="30" t="s">
        <v>69</v>
      </c>
      <c r="AD8" s="30" t="s">
        <v>84</v>
      </c>
      <c r="AE8" s="148"/>
      <c r="AF8" s="152"/>
      <c r="AG8" s="152"/>
      <c r="AH8" s="153"/>
      <c r="AI8" s="158"/>
      <c r="AJ8" s="158"/>
      <c r="AK8" s="159"/>
      <c r="AL8" s="148"/>
    </row>
    <row r="9" spans="1:39" s="18" customFormat="1" ht="12.75" customHeight="1" x14ac:dyDescent="0.25">
      <c r="A9" s="17">
        <v>1</v>
      </c>
      <c r="B9" s="4"/>
      <c r="C9" s="4">
        <v>2</v>
      </c>
      <c r="D9" s="17">
        <v>3</v>
      </c>
      <c r="E9" s="4">
        <v>4</v>
      </c>
      <c r="F9" s="17">
        <v>5</v>
      </c>
      <c r="G9" s="4">
        <v>6</v>
      </c>
      <c r="H9" s="57">
        <v>7</v>
      </c>
      <c r="I9" s="57"/>
      <c r="J9" s="4">
        <v>8</v>
      </c>
      <c r="K9" s="17">
        <v>9</v>
      </c>
      <c r="L9" s="4">
        <v>10</v>
      </c>
      <c r="M9" s="17">
        <v>11</v>
      </c>
      <c r="N9" s="4">
        <v>12</v>
      </c>
      <c r="O9" s="17">
        <v>13</v>
      </c>
      <c r="P9" s="4">
        <v>14</v>
      </c>
      <c r="Q9" s="17">
        <v>15</v>
      </c>
      <c r="R9" s="4">
        <v>16</v>
      </c>
      <c r="S9" s="17">
        <v>17</v>
      </c>
      <c r="T9" s="4">
        <v>18</v>
      </c>
      <c r="U9" s="17">
        <v>19</v>
      </c>
      <c r="V9" s="4">
        <v>20</v>
      </c>
      <c r="W9" s="17">
        <v>21</v>
      </c>
      <c r="X9" s="4">
        <v>22</v>
      </c>
      <c r="Y9" s="17">
        <v>23</v>
      </c>
      <c r="Z9" s="4">
        <v>24</v>
      </c>
      <c r="AA9" s="17">
        <v>25</v>
      </c>
      <c r="AB9" s="4">
        <v>26</v>
      </c>
      <c r="AC9" s="57">
        <v>27</v>
      </c>
      <c r="AD9" s="4">
        <v>28</v>
      </c>
      <c r="AE9" s="17">
        <v>29</v>
      </c>
      <c r="AF9" s="17" t="s">
        <v>148</v>
      </c>
      <c r="AG9" s="17" t="s">
        <v>149</v>
      </c>
      <c r="AH9" s="4">
        <v>30</v>
      </c>
      <c r="AI9" s="17">
        <v>31</v>
      </c>
      <c r="AJ9" s="4">
        <v>32</v>
      </c>
      <c r="AK9" s="17">
        <v>33</v>
      </c>
      <c r="AL9" s="4">
        <v>34</v>
      </c>
      <c r="AM9" s="14"/>
    </row>
    <row r="10" spans="1:39" s="18" customFormat="1" ht="105.75" customHeight="1" x14ac:dyDescent="0.25">
      <c r="A10" s="103">
        <v>1</v>
      </c>
      <c r="B10" s="83"/>
      <c r="C10" s="132" t="s">
        <v>88</v>
      </c>
      <c r="D10" s="95" t="s">
        <v>102</v>
      </c>
      <c r="E10" s="95" t="s">
        <v>116</v>
      </c>
      <c r="F10" s="136" t="s">
        <v>64</v>
      </c>
      <c r="G10" s="167" t="s">
        <v>125</v>
      </c>
      <c r="H10" s="139">
        <v>0</v>
      </c>
      <c r="I10" s="57"/>
      <c r="J10" s="139">
        <v>1227.874</v>
      </c>
      <c r="K10" s="169">
        <v>44379</v>
      </c>
      <c r="L10" s="171">
        <v>0</v>
      </c>
      <c r="M10" s="173">
        <v>0</v>
      </c>
      <c r="N10" s="171">
        <v>0</v>
      </c>
      <c r="O10" s="173">
        <v>0</v>
      </c>
      <c r="P10" s="2" t="s">
        <v>131</v>
      </c>
      <c r="Q10" s="84">
        <v>44596</v>
      </c>
      <c r="R10" s="85">
        <v>44596</v>
      </c>
      <c r="S10" s="84">
        <v>44644</v>
      </c>
      <c r="T10" s="85">
        <v>44652</v>
      </c>
      <c r="U10" s="86">
        <v>2945.93</v>
      </c>
      <c r="V10" s="87" t="s">
        <v>103</v>
      </c>
      <c r="W10" s="136"/>
      <c r="X10" s="175" t="s">
        <v>138</v>
      </c>
      <c r="Y10" s="146" t="s">
        <v>135</v>
      </c>
      <c r="Z10" s="171">
        <v>5081.72</v>
      </c>
      <c r="AA10" s="173">
        <v>1227.8699999999999</v>
      </c>
      <c r="AB10" s="167" t="s">
        <v>65</v>
      </c>
      <c r="AC10" s="173">
        <v>5449.9596799999999</v>
      </c>
      <c r="AD10" s="171">
        <v>0</v>
      </c>
      <c r="AE10" s="173">
        <v>1227.874</v>
      </c>
      <c r="AF10" s="178">
        <v>0</v>
      </c>
      <c r="AG10" s="173">
        <f>AE10-(AC10+AD10+AF10)</f>
        <v>-4222.0856800000001</v>
      </c>
      <c r="AH10" s="167" t="s">
        <v>154</v>
      </c>
      <c r="AI10" s="136" t="s">
        <v>153</v>
      </c>
      <c r="AJ10" s="177">
        <v>44763</v>
      </c>
      <c r="AK10" s="103" t="s">
        <v>152</v>
      </c>
      <c r="AL10" s="175" t="s">
        <v>144</v>
      </c>
      <c r="AM10" s="14"/>
    </row>
    <row r="11" spans="1:39" s="18" customFormat="1" ht="105.75" customHeight="1" x14ac:dyDescent="0.25">
      <c r="A11" s="104"/>
      <c r="B11" s="83"/>
      <c r="C11" s="134"/>
      <c r="D11" s="96"/>
      <c r="E11" s="96"/>
      <c r="F11" s="138"/>
      <c r="G11" s="168"/>
      <c r="H11" s="141"/>
      <c r="I11" s="57"/>
      <c r="J11" s="141"/>
      <c r="K11" s="170"/>
      <c r="L11" s="172"/>
      <c r="M11" s="174"/>
      <c r="N11" s="172"/>
      <c r="O11" s="174"/>
      <c r="P11" s="2" t="s">
        <v>143</v>
      </c>
      <c r="Q11" s="84">
        <v>44693</v>
      </c>
      <c r="R11" s="85">
        <v>44693</v>
      </c>
      <c r="S11" s="84">
        <v>44746</v>
      </c>
      <c r="T11" s="85">
        <v>44754</v>
      </c>
      <c r="U11" s="86">
        <v>1227.8699999999999</v>
      </c>
      <c r="V11" s="87" t="s">
        <v>103</v>
      </c>
      <c r="W11" s="138"/>
      <c r="X11" s="176"/>
      <c r="Y11" s="147"/>
      <c r="Z11" s="172"/>
      <c r="AA11" s="174"/>
      <c r="AB11" s="168"/>
      <c r="AC11" s="174"/>
      <c r="AD11" s="172"/>
      <c r="AE11" s="174"/>
      <c r="AF11" s="179"/>
      <c r="AG11" s="138"/>
      <c r="AH11" s="168"/>
      <c r="AI11" s="138"/>
      <c r="AJ11" s="168"/>
      <c r="AK11" s="104"/>
      <c r="AL11" s="176"/>
      <c r="AM11" s="14"/>
    </row>
    <row r="12" spans="1:39" s="18" customFormat="1" ht="12.75" customHeight="1" x14ac:dyDescent="0.25">
      <c r="A12" s="17">
        <v>2</v>
      </c>
      <c r="B12" s="4"/>
      <c r="C12" s="66" t="s">
        <v>89</v>
      </c>
      <c r="D12" s="73" t="s">
        <v>103</v>
      </c>
      <c r="E12" s="101" t="s">
        <v>63</v>
      </c>
      <c r="F12" s="105" t="s">
        <v>64</v>
      </c>
      <c r="G12" s="101" t="s">
        <v>126</v>
      </c>
      <c r="H12" s="76">
        <f>H13+H14</f>
        <v>0.4</v>
      </c>
      <c r="I12" s="57"/>
      <c r="J12" s="76">
        <f>J13+J14</f>
        <v>348.3</v>
      </c>
      <c r="K12" s="121">
        <v>44089</v>
      </c>
      <c r="L12" s="80">
        <f>L13+L14</f>
        <v>0</v>
      </c>
      <c r="M12" s="81">
        <f>M13+M14</f>
        <v>0</v>
      </c>
      <c r="N12" s="81">
        <f t="shared" ref="N12:O12" si="0">N13+N14</f>
        <v>0</v>
      </c>
      <c r="O12" s="81">
        <f t="shared" si="0"/>
        <v>0</v>
      </c>
      <c r="P12" s="41"/>
      <c r="Q12" s="42"/>
      <c r="R12" s="41"/>
      <c r="S12" s="42"/>
      <c r="T12" s="41"/>
      <c r="U12" s="47">
        <f>U13+U14</f>
        <v>348.3</v>
      </c>
      <c r="V12" s="54">
        <f>V13+V14</f>
        <v>139.32</v>
      </c>
      <c r="W12" s="17"/>
      <c r="X12" s="4"/>
      <c r="Y12" s="127" t="s">
        <v>132</v>
      </c>
      <c r="Z12" s="80">
        <f>Z13+Z14</f>
        <v>368.74458000000004</v>
      </c>
      <c r="AA12" s="81">
        <f>AA13+AA14</f>
        <v>174.15</v>
      </c>
      <c r="AB12" s="4"/>
      <c r="AC12" s="57"/>
      <c r="AD12" s="4"/>
      <c r="AE12" s="17"/>
      <c r="AF12" s="17"/>
      <c r="AG12" s="17"/>
      <c r="AH12" s="4"/>
      <c r="AI12" s="17"/>
      <c r="AJ12" s="4"/>
      <c r="AK12" s="17"/>
      <c r="AL12" s="4"/>
      <c r="AM12" s="14"/>
    </row>
    <row r="13" spans="1:39" s="18" customFormat="1" ht="323.25" customHeight="1" x14ac:dyDescent="0.25">
      <c r="A13" s="74" t="s">
        <v>120</v>
      </c>
      <c r="B13" s="4"/>
      <c r="C13" s="67" t="s">
        <v>61</v>
      </c>
      <c r="D13" s="71">
        <v>10527</v>
      </c>
      <c r="E13" s="116"/>
      <c r="F13" s="106"/>
      <c r="G13" s="116"/>
      <c r="H13" s="77">
        <v>0.16400000000000001</v>
      </c>
      <c r="I13" s="57"/>
      <c r="J13" s="79">
        <v>61.3</v>
      </c>
      <c r="K13" s="106"/>
      <c r="L13" s="54">
        <v>0</v>
      </c>
      <c r="M13" s="47">
        <v>0</v>
      </c>
      <c r="N13" s="54">
        <v>0</v>
      </c>
      <c r="O13" s="47">
        <v>0</v>
      </c>
      <c r="P13" s="41" t="s">
        <v>87</v>
      </c>
      <c r="Q13" s="45">
        <v>44616</v>
      </c>
      <c r="R13" s="46">
        <v>44616</v>
      </c>
      <c r="S13" s="45">
        <v>44662</v>
      </c>
      <c r="T13" s="46">
        <v>44669</v>
      </c>
      <c r="U13" s="47">
        <v>61.3</v>
      </c>
      <c r="V13" s="54">
        <v>24.52</v>
      </c>
      <c r="W13" s="17"/>
      <c r="X13" s="64" t="s">
        <v>140</v>
      </c>
      <c r="Y13" s="128"/>
      <c r="Z13" s="54">
        <v>82.595879999999994</v>
      </c>
      <c r="AA13" s="47">
        <v>30.65</v>
      </c>
      <c r="AB13" s="41" t="s">
        <v>65</v>
      </c>
      <c r="AC13" s="57"/>
      <c r="AD13" s="4"/>
      <c r="AE13" s="17"/>
      <c r="AF13" s="17"/>
      <c r="AG13" s="17"/>
      <c r="AH13" s="4"/>
      <c r="AI13" s="17"/>
      <c r="AJ13" s="4"/>
      <c r="AK13" s="17"/>
      <c r="AL13" s="64" t="s">
        <v>165</v>
      </c>
      <c r="AM13" s="14"/>
    </row>
    <row r="14" spans="1:39" s="18" customFormat="1" ht="329.25" customHeight="1" x14ac:dyDescent="0.25">
      <c r="A14" s="74" t="s">
        <v>121</v>
      </c>
      <c r="B14" s="4"/>
      <c r="C14" s="67" t="s">
        <v>62</v>
      </c>
      <c r="D14" s="71">
        <v>5368</v>
      </c>
      <c r="E14" s="102"/>
      <c r="F14" s="107"/>
      <c r="G14" s="102"/>
      <c r="H14" s="77">
        <v>0.23599999999999999</v>
      </c>
      <c r="I14" s="57"/>
      <c r="J14" s="79">
        <v>287</v>
      </c>
      <c r="K14" s="107"/>
      <c r="L14" s="54">
        <v>0</v>
      </c>
      <c r="M14" s="47">
        <v>0</v>
      </c>
      <c r="N14" s="54">
        <v>0</v>
      </c>
      <c r="O14" s="47">
        <v>0</v>
      </c>
      <c r="P14" s="41" t="s">
        <v>87</v>
      </c>
      <c r="Q14" s="45">
        <v>44616</v>
      </c>
      <c r="R14" s="46">
        <v>44616</v>
      </c>
      <c r="S14" s="45">
        <v>44662</v>
      </c>
      <c r="T14" s="46">
        <v>44669</v>
      </c>
      <c r="U14" s="47">
        <v>287</v>
      </c>
      <c r="V14" s="54">
        <v>114.8</v>
      </c>
      <c r="W14" s="17"/>
      <c r="X14" s="64" t="s">
        <v>142</v>
      </c>
      <c r="Y14" s="129"/>
      <c r="Z14" s="54">
        <v>286.14870000000002</v>
      </c>
      <c r="AA14" s="47">
        <v>143.5</v>
      </c>
      <c r="AB14" s="41" t="s">
        <v>65</v>
      </c>
      <c r="AC14" s="57"/>
      <c r="AD14" s="4"/>
      <c r="AE14" s="17"/>
      <c r="AF14" s="17"/>
      <c r="AG14" s="17"/>
      <c r="AH14" s="4"/>
      <c r="AI14" s="17"/>
      <c r="AJ14" s="4"/>
      <c r="AK14" s="17"/>
      <c r="AL14" s="64" t="s">
        <v>166</v>
      </c>
      <c r="AM14" s="14"/>
    </row>
    <row r="15" spans="1:39" s="18" customFormat="1" ht="12.75" customHeight="1" x14ac:dyDescent="0.25">
      <c r="A15" s="17">
        <v>3</v>
      </c>
      <c r="B15" s="4"/>
      <c r="C15" s="68" t="s">
        <v>90</v>
      </c>
      <c r="D15" s="72" t="s">
        <v>103</v>
      </c>
      <c r="E15" s="101" t="s">
        <v>80</v>
      </c>
      <c r="F15" s="105" t="s">
        <v>64</v>
      </c>
      <c r="G15" s="101" t="s">
        <v>126</v>
      </c>
      <c r="H15" s="76">
        <f>H16+H17+H18</f>
        <v>3861.268</v>
      </c>
      <c r="I15" s="57"/>
      <c r="J15" s="76">
        <f>J16+J17+J18</f>
        <v>326.875</v>
      </c>
      <c r="K15" s="121">
        <v>44379</v>
      </c>
      <c r="L15" s="80">
        <f>L16+L17+L18</f>
        <v>0</v>
      </c>
      <c r="M15" s="80">
        <f t="shared" ref="M15:N15" si="1">M16+M17+M18</f>
        <v>0</v>
      </c>
      <c r="N15" s="80">
        <f t="shared" si="1"/>
        <v>0</v>
      </c>
      <c r="O15" s="80">
        <f>O16+O17+O18</f>
        <v>0</v>
      </c>
      <c r="P15" s="41"/>
      <c r="Q15" s="42"/>
      <c r="R15" s="41"/>
      <c r="S15" s="42"/>
      <c r="T15" s="41"/>
      <c r="U15" s="47">
        <f>U16+U17+U18</f>
        <v>326.88</v>
      </c>
      <c r="V15" s="54">
        <f>V16+V17+V18</f>
        <v>228.82</v>
      </c>
      <c r="W15" s="17"/>
      <c r="X15" s="4"/>
      <c r="Y15" s="127" t="s">
        <v>136</v>
      </c>
      <c r="Z15" s="80">
        <f>Z16+Z17+Z18</f>
        <v>3861.26964</v>
      </c>
      <c r="AA15" s="81">
        <f>AA16+AA17+AA18</f>
        <v>163.44</v>
      </c>
      <c r="AB15" s="4"/>
      <c r="AC15" s="57"/>
      <c r="AD15" s="4"/>
      <c r="AE15" s="17"/>
      <c r="AF15" s="17"/>
      <c r="AG15" s="17"/>
      <c r="AH15" s="4"/>
      <c r="AI15" s="17"/>
      <c r="AJ15" s="4"/>
      <c r="AK15" s="17"/>
      <c r="AL15" s="4"/>
      <c r="AM15" s="14"/>
    </row>
    <row r="16" spans="1:39" s="18" customFormat="1" ht="114.75" customHeight="1" x14ac:dyDescent="0.25">
      <c r="A16" s="17" t="s">
        <v>122</v>
      </c>
      <c r="B16" s="4"/>
      <c r="C16" s="69" t="s">
        <v>74</v>
      </c>
      <c r="D16" s="72" t="s">
        <v>77</v>
      </c>
      <c r="E16" s="116"/>
      <c r="F16" s="106"/>
      <c r="G16" s="116"/>
      <c r="H16" s="77">
        <v>462.56900000000002</v>
      </c>
      <c r="I16" s="57"/>
      <c r="J16" s="79">
        <v>51.75</v>
      </c>
      <c r="K16" s="106"/>
      <c r="L16" s="54">
        <v>0</v>
      </c>
      <c r="M16" s="47">
        <v>0</v>
      </c>
      <c r="N16" s="54">
        <v>0</v>
      </c>
      <c r="O16" s="47">
        <v>0</v>
      </c>
      <c r="P16" s="41" t="s">
        <v>87</v>
      </c>
      <c r="Q16" s="45">
        <v>44616</v>
      </c>
      <c r="R16" s="46">
        <v>44616</v>
      </c>
      <c r="S16" s="45">
        <v>44662</v>
      </c>
      <c r="T16" s="46">
        <v>44669</v>
      </c>
      <c r="U16" s="47">
        <v>51.75</v>
      </c>
      <c r="V16" s="54">
        <v>36.229999999999997</v>
      </c>
      <c r="W16" s="17"/>
      <c r="X16" s="93" t="s">
        <v>139</v>
      </c>
      <c r="Y16" s="128"/>
      <c r="Z16" s="54">
        <v>462.56948999999997</v>
      </c>
      <c r="AA16" s="47">
        <v>25.88</v>
      </c>
      <c r="AB16" s="41" t="s">
        <v>65</v>
      </c>
      <c r="AC16" s="57"/>
      <c r="AD16" s="4"/>
      <c r="AE16" s="17"/>
      <c r="AF16" s="17"/>
      <c r="AG16" s="17"/>
      <c r="AH16" s="4"/>
      <c r="AI16" s="17"/>
      <c r="AJ16" s="4"/>
      <c r="AK16" s="17"/>
      <c r="AL16" s="64" t="s">
        <v>162</v>
      </c>
      <c r="AM16" s="14"/>
    </row>
    <row r="17" spans="1:39" s="18" customFormat="1" ht="124.5" customHeight="1" x14ac:dyDescent="0.25">
      <c r="A17" s="17" t="s">
        <v>123</v>
      </c>
      <c r="B17" s="4"/>
      <c r="C17" s="69" t="s">
        <v>75</v>
      </c>
      <c r="D17" s="72" t="s">
        <v>78</v>
      </c>
      <c r="E17" s="116"/>
      <c r="F17" s="106"/>
      <c r="G17" s="116"/>
      <c r="H17" s="77">
        <v>925.13800000000003</v>
      </c>
      <c r="I17" s="57"/>
      <c r="J17" s="79">
        <v>82.5</v>
      </c>
      <c r="K17" s="106"/>
      <c r="L17" s="54">
        <v>0</v>
      </c>
      <c r="M17" s="47">
        <v>0</v>
      </c>
      <c r="N17" s="54">
        <v>0</v>
      </c>
      <c r="O17" s="47">
        <v>0</v>
      </c>
      <c r="P17" s="41" t="s">
        <v>87</v>
      </c>
      <c r="Q17" s="45">
        <v>44616</v>
      </c>
      <c r="R17" s="46">
        <v>44616</v>
      </c>
      <c r="S17" s="45">
        <v>44662</v>
      </c>
      <c r="T17" s="46">
        <v>44669</v>
      </c>
      <c r="U17" s="47">
        <v>82.5</v>
      </c>
      <c r="V17" s="54">
        <v>57.75</v>
      </c>
      <c r="W17" s="17"/>
      <c r="X17" s="126"/>
      <c r="Y17" s="128"/>
      <c r="Z17" s="54">
        <v>925.13897999999995</v>
      </c>
      <c r="AA17" s="47">
        <v>41.25</v>
      </c>
      <c r="AB17" s="41" t="s">
        <v>65</v>
      </c>
      <c r="AC17" s="57"/>
      <c r="AD17" s="4"/>
      <c r="AE17" s="17"/>
      <c r="AF17" s="17"/>
      <c r="AG17" s="17"/>
      <c r="AH17" s="4"/>
      <c r="AI17" s="17"/>
      <c r="AJ17" s="4"/>
      <c r="AK17" s="17"/>
      <c r="AL17" s="64" t="s">
        <v>161</v>
      </c>
      <c r="AM17" s="14"/>
    </row>
    <row r="18" spans="1:39" s="18" customFormat="1" ht="118.5" customHeight="1" x14ac:dyDescent="0.25">
      <c r="A18" s="17" t="s">
        <v>124</v>
      </c>
      <c r="B18" s="4"/>
      <c r="C18" s="69" t="s">
        <v>76</v>
      </c>
      <c r="D18" s="72" t="s">
        <v>79</v>
      </c>
      <c r="E18" s="102"/>
      <c r="F18" s="107"/>
      <c r="G18" s="102"/>
      <c r="H18" s="77">
        <v>2473.5610000000001</v>
      </c>
      <c r="I18" s="57"/>
      <c r="J18" s="79">
        <v>192.625</v>
      </c>
      <c r="K18" s="107"/>
      <c r="L18" s="54">
        <v>0</v>
      </c>
      <c r="M18" s="47">
        <v>0</v>
      </c>
      <c r="N18" s="54">
        <v>0</v>
      </c>
      <c r="O18" s="47">
        <v>0</v>
      </c>
      <c r="P18" s="41" t="s">
        <v>87</v>
      </c>
      <c r="Q18" s="45">
        <v>44616</v>
      </c>
      <c r="R18" s="46">
        <v>44616</v>
      </c>
      <c r="S18" s="45">
        <v>44662</v>
      </c>
      <c r="T18" s="46">
        <v>44669</v>
      </c>
      <c r="U18" s="47">
        <v>192.63</v>
      </c>
      <c r="V18" s="54">
        <v>134.84</v>
      </c>
      <c r="W18" s="17"/>
      <c r="X18" s="94"/>
      <c r="Y18" s="129"/>
      <c r="Z18" s="54">
        <v>2473.5611699999999</v>
      </c>
      <c r="AA18" s="47">
        <v>96.31</v>
      </c>
      <c r="AB18" s="41" t="s">
        <v>65</v>
      </c>
      <c r="AC18" s="57"/>
      <c r="AD18" s="4"/>
      <c r="AE18" s="17"/>
      <c r="AF18" s="17"/>
      <c r="AG18" s="17"/>
      <c r="AH18" s="4"/>
      <c r="AI18" s="17"/>
      <c r="AJ18" s="4"/>
      <c r="AK18" s="17"/>
      <c r="AL18" s="64" t="s">
        <v>160</v>
      </c>
      <c r="AM18" s="14"/>
    </row>
    <row r="19" spans="1:39" s="18" customFormat="1" ht="85.5" customHeight="1" x14ac:dyDescent="0.25">
      <c r="A19" s="57">
        <v>4</v>
      </c>
      <c r="B19" s="83"/>
      <c r="C19" s="88" t="s">
        <v>91</v>
      </c>
      <c r="D19" s="89" t="s">
        <v>104</v>
      </c>
      <c r="E19" s="95" t="s">
        <v>158</v>
      </c>
      <c r="F19" s="38" t="s">
        <v>64</v>
      </c>
      <c r="G19" s="90" t="s">
        <v>126</v>
      </c>
      <c r="H19" s="79">
        <v>32707.20752</v>
      </c>
      <c r="I19" s="57"/>
      <c r="J19" s="79">
        <v>21075.223000000002</v>
      </c>
      <c r="K19" s="45">
        <v>44722</v>
      </c>
      <c r="L19" s="54">
        <v>0</v>
      </c>
      <c r="M19" s="47">
        <v>0</v>
      </c>
      <c r="N19" s="54">
        <v>0</v>
      </c>
      <c r="O19" s="47">
        <v>0</v>
      </c>
      <c r="P19" s="41"/>
      <c r="Q19" s="42"/>
      <c r="R19" s="41"/>
      <c r="S19" s="42"/>
      <c r="T19" s="41"/>
      <c r="U19" s="47"/>
      <c r="V19" s="54"/>
      <c r="W19" s="127" t="s">
        <v>145</v>
      </c>
      <c r="X19" s="4"/>
      <c r="Y19" s="63" t="s">
        <v>133</v>
      </c>
      <c r="Z19" s="54">
        <v>33752.639999999999</v>
      </c>
      <c r="AA19" s="47">
        <v>7868.7</v>
      </c>
      <c r="AB19" s="41" t="s">
        <v>65</v>
      </c>
      <c r="AC19" s="57"/>
      <c r="AD19" s="4"/>
      <c r="AE19" s="17"/>
      <c r="AF19" s="17"/>
      <c r="AG19" s="17"/>
      <c r="AH19" s="4"/>
      <c r="AI19" s="17"/>
      <c r="AJ19" s="4"/>
      <c r="AK19" s="17"/>
      <c r="AL19" s="93" t="s">
        <v>159</v>
      </c>
      <c r="AM19" s="14"/>
    </row>
    <row r="20" spans="1:39" s="18" customFormat="1" ht="78.75" customHeight="1" x14ac:dyDescent="0.25">
      <c r="A20" s="57">
        <v>5</v>
      </c>
      <c r="B20" s="83"/>
      <c r="C20" s="88" t="s">
        <v>92</v>
      </c>
      <c r="D20" s="89" t="s">
        <v>105</v>
      </c>
      <c r="E20" s="96"/>
      <c r="F20" s="38" t="s">
        <v>64</v>
      </c>
      <c r="G20" s="90" t="s">
        <v>126</v>
      </c>
      <c r="H20" s="79">
        <v>32331.882799999999</v>
      </c>
      <c r="I20" s="57"/>
      <c r="J20" s="79">
        <v>21075.223000000002</v>
      </c>
      <c r="K20" s="45">
        <v>44722</v>
      </c>
      <c r="L20" s="54">
        <v>0</v>
      </c>
      <c r="M20" s="47">
        <v>0</v>
      </c>
      <c r="N20" s="54">
        <v>0</v>
      </c>
      <c r="O20" s="47">
        <v>0</v>
      </c>
      <c r="P20" s="41"/>
      <c r="Q20" s="42"/>
      <c r="R20" s="41"/>
      <c r="S20" s="42"/>
      <c r="T20" s="41"/>
      <c r="U20" s="47"/>
      <c r="V20" s="54"/>
      <c r="W20" s="128"/>
      <c r="X20" s="4"/>
      <c r="Y20" s="63" t="s">
        <v>133</v>
      </c>
      <c r="Z20" s="54">
        <v>33596.26</v>
      </c>
      <c r="AA20" s="47">
        <v>7868.7</v>
      </c>
      <c r="AB20" s="41" t="s">
        <v>65</v>
      </c>
      <c r="AC20" s="57"/>
      <c r="AD20" s="4"/>
      <c r="AE20" s="17"/>
      <c r="AF20" s="17"/>
      <c r="AG20" s="17"/>
      <c r="AH20" s="4"/>
      <c r="AI20" s="17"/>
      <c r="AJ20" s="4"/>
      <c r="AK20" s="17"/>
      <c r="AL20" s="94"/>
      <c r="AM20" s="14"/>
    </row>
    <row r="21" spans="1:39" s="18" customFormat="1" ht="104.25" customHeight="1" x14ac:dyDescent="0.25">
      <c r="A21" s="57">
        <v>6</v>
      </c>
      <c r="B21" s="83"/>
      <c r="C21" s="91" t="s">
        <v>93</v>
      </c>
      <c r="D21" s="92" t="s">
        <v>106</v>
      </c>
      <c r="E21" s="92" t="s">
        <v>117</v>
      </c>
      <c r="F21" s="38" t="s">
        <v>64</v>
      </c>
      <c r="G21" s="89" t="s">
        <v>127</v>
      </c>
      <c r="H21" s="79">
        <v>5417.1673099999998</v>
      </c>
      <c r="I21" s="57"/>
      <c r="J21" s="78">
        <v>4152.7910000000002</v>
      </c>
      <c r="K21" s="45">
        <v>44722</v>
      </c>
      <c r="L21" s="54">
        <v>0</v>
      </c>
      <c r="M21" s="47">
        <v>0</v>
      </c>
      <c r="N21" s="54">
        <v>0</v>
      </c>
      <c r="O21" s="47">
        <v>0</v>
      </c>
      <c r="P21" s="41"/>
      <c r="Q21" s="42"/>
      <c r="R21" s="41"/>
      <c r="S21" s="42"/>
      <c r="T21" s="41"/>
      <c r="U21" s="47"/>
      <c r="V21" s="54"/>
      <c r="W21" s="128"/>
      <c r="X21" s="4"/>
      <c r="Y21" s="17"/>
      <c r="Z21" s="54">
        <v>5089.8999999999996</v>
      </c>
      <c r="AA21" s="47">
        <v>250</v>
      </c>
      <c r="AB21" s="41" t="s">
        <v>65</v>
      </c>
      <c r="AC21" s="57"/>
      <c r="AD21" s="4"/>
      <c r="AE21" s="17"/>
      <c r="AF21" s="17"/>
      <c r="AG21" s="17"/>
      <c r="AH21" s="4"/>
      <c r="AI21" s="17"/>
      <c r="AJ21" s="4"/>
      <c r="AK21" s="17"/>
      <c r="AL21" s="64" t="s">
        <v>167</v>
      </c>
      <c r="AM21" s="14"/>
    </row>
    <row r="22" spans="1:39" s="18" customFormat="1" ht="66.75" customHeight="1" x14ac:dyDescent="0.25">
      <c r="A22" s="17">
        <v>7</v>
      </c>
      <c r="B22" s="4"/>
      <c r="C22" s="65" t="s">
        <v>94</v>
      </c>
      <c r="D22" s="70" t="s">
        <v>107</v>
      </c>
      <c r="E22" s="70" t="s">
        <v>118</v>
      </c>
      <c r="F22" s="42" t="s">
        <v>64</v>
      </c>
      <c r="G22" s="70" t="s">
        <v>127</v>
      </c>
      <c r="H22" s="75">
        <v>6841.10527</v>
      </c>
      <c r="I22" s="57"/>
      <c r="J22" s="79">
        <v>1043.1780000000001</v>
      </c>
      <c r="K22" s="45">
        <v>44722</v>
      </c>
      <c r="L22" s="54">
        <v>9.77</v>
      </c>
      <c r="M22" s="47">
        <v>0</v>
      </c>
      <c r="N22" s="54">
        <v>0</v>
      </c>
      <c r="O22" s="47">
        <f>N22-M22-L22</f>
        <v>-9.77</v>
      </c>
      <c r="P22" s="41"/>
      <c r="Q22" s="42"/>
      <c r="R22" s="41"/>
      <c r="S22" s="42"/>
      <c r="T22" s="41"/>
      <c r="U22" s="47"/>
      <c r="V22" s="54"/>
      <c r="W22" s="128"/>
      <c r="X22" s="4"/>
      <c r="Y22" s="63" t="s">
        <v>133</v>
      </c>
      <c r="Z22" s="54">
        <v>6841.10527</v>
      </c>
      <c r="AA22" s="47">
        <v>774.2</v>
      </c>
      <c r="AB22" s="41" t="s">
        <v>65</v>
      </c>
      <c r="AC22" s="57"/>
      <c r="AD22" s="4"/>
      <c r="AE22" s="17"/>
      <c r="AF22" s="17"/>
      <c r="AG22" s="17"/>
      <c r="AH22" s="4"/>
      <c r="AI22" s="17"/>
      <c r="AJ22" s="4"/>
      <c r="AK22" s="17"/>
      <c r="AL22" s="64" t="s">
        <v>146</v>
      </c>
      <c r="AM22" s="14"/>
    </row>
    <row r="23" spans="1:39" s="18" customFormat="1" ht="98.25" customHeight="1" x14ac:dyDescent="0.25">
      <c r="A23" s="17">
        <v>8</v>
      </c>
      <c r="B23" s="4"/>
      <c r="C23" s="65" t="s">
        <v>95</v>
      </c>
      <c r="D23" s="70" t="s">
        <v>108</v>
      </c>
      <c r="E23" s="70" t="s">
        <v>119</v>
      </c>
      <c r="F23" s="42" t="s">
        <v>64</v>
      </c>
      <c r="G23" s="70" t="s">
        <v>127</v>
      </c>
      <c r="H23" s="60">
        <v>1534.35</v>
      </c>
      <c r="I23" s="57"/>
      <c r="J23" s="61">
        <v>725.59199999999998</v>
      </c>
      <c r="K23" s="45">
        <v>44722</v>
      </c>
      <c r="L23" s="54">
        <v>0</v>
      </c>
      <c r="M23" s="47">
        <v>0</v>
      </c>
      <c r="N23" s="54">
        <v>0</v>
      </c>
      <c r="O23" s="47">
        <v>0</v>
      </c>
      <c r="P23" s="41"/>
      <c r="Q23" s="42"/>
      <c r="R23" s="41"/>
      <c r="S23" s="42"/>
      <c r="T23" s="41"/>
      <c r="U23" s="47"/>
      <c r="V23" s="54"/>
      <c r="W23" s="129"/>
      <c r="X23" s="4"/>
      <c r="Y23" s="63" t="s">
        <v>133</v>
      </c>
      <c r="Z23" s="54"/>
      <c r="AA23" s="47">
        <f>71.4*6</f>
        <v>428.40000000000003</v>
      </c>
      <c r="AB23" s="41" t="s">
        <v>65</v>
      </c>
      <c r="AC23" s="57"/>
      <c r="AD23" s="4"/>
      <c r="AE23" s="17"/>
      <c r="AF23" s="17"/>
      <c r="AG23" s="17"/>
      <c r="AH23" s="4"/>
      <c r="AI23" s="17"/>
      <c r="AJ23" s="4"/>
      <c r="AK23" s="17"/>
      <c r="AL23" s="180" t="s">
        <v>168</v>
      </c>
      <c r="AM23" s="14"/>
    </row>
    <row r="24" spans="1:39" s="18" customFormat="1" ht="180" customHeight="1" x14ac:dyDescent="0.25">
      <c r="A24" s="57">
        <v>9</v>
      </c>
      <c r="B24" s="83"/>
      <c r="C24" s="88" t="s">
        <v>81</v>
      </c>
      <c r="D24" s="89" t="s">
        <v>109</v>
      </c>
      <c r="E24" s="89" t="s">
        <v>82</v>
      </c>
      <c r="F24" s="38" t="s">
        <v>64</v>
      </c>
      <c r="G24" s="89" t="s">
        <v>83</v>
      </c>
      <c r="H24" s="60">
        <v>53334.250630000002</v>
      </c>
      <c r="I24" s="57"/>
      <c r="J24" s="75">
        <v>63300</v>
      </c>
      <c r="K24" s="45">
        <v>44837</v>
      </c>
      <c r="L24" s="54">
        <v>23.63</v>
      </c>
      <c r="M24" s="47">
        <v>0</v>
      </c>
      <c r="N24" s="54">
        <v>0</v>
      </c>
      <c r="O24" s="47">
        <f>N24-M24-L24</f>
        <v>-23.63</v>
      </c>
      <c r="P24" s="41" t="s">
        <v>131</v>
      </c>
      <c r="Q24" s="45">
        <v>44610</v>
      </c>
      <c r="R24" s="46">
        <v>44610</v>
      </c>
      <c r="S24" s="45">
        <v>44651</v>
      </c>
      <c r="T24" s="46">
        <v>44659</v>
      </c>
      <c r="U24" s="47">
        <v>59129.7</v>
      </c>
      <c r="V24" s="54" t="s">
        <v>103</v>
      </c>
      <c r="W24" s="63" t="s">
        <v>157</v>
      </c>
      <c r="X24" s="64" t="s">
        <v>137</v>
      </c>
      <c r="Y24" s="63" t="s">
        <v>135</v>
      </c>
      <c r="Z24" s="54">
        <v>54142.36</v>
      </c>
      <c r="AA24" s="47">
        <v>51738.49</v>
      </c>
      <c r="AB24" s="41" t="s">
        <v>65</v>
      </c>
      <c r="AC24" s="57"/>
      <c r="AD24" s="4"/>
      <c r="AE24" s="17"/>
      <c r="AF24" s="17"/>
      <c r="AG24" s="17"/>
      <c r="AH24" s="4"/>
      <c r="AI24" s="17"/>
      <c r="AJ24" s="4"/>
      <c r="AK24" s="17"/>
      <c r="AL24" s="64" t="s">
        <v>169</v>
      </c>
      <c r="AM24" s="14"/>
    </row>
    <row r="25" spans="1:39" s="18" customFormat="1" ht="73.5" customHeight="1" x14ac:dyDescent="0.25">
      <c r="A25" s="103">
        <v>10</v>
      </c>
      <c r="B25" s="83"/>
      <c r="C25" s="132" t="s">
        <v>96</v>
      </c>
      <c r="D25" s="95" t="s">
        <v>110</v>
      </c>
      <c r="E25" s="95" t="s">
        <v>129</v>
      </c>
      <c r="F25" s="136" t="s">
        <v>64</v>
      </c>
      <c r="G25" s="95" t="s">
        <v>128</v>
      </c>
      <c r="H25" s="139">
        <v>98846.317049999998</v>
      </c>
      <c r="I25" s="57"/>
      <c r="J25" s="117">
        <v>103250</v>
      </c>
      <c r="K25" s="121">
        <v>44467</v>
      </c>
      <c r="L25" s="108">
        <v>0</v>
      </c>
      <c r="M25" s="110">
        <v>0</v>
      </c>
      <c r="N25" s="108">
        <v>0</v>
      </c>
      <c r="O25" s="110">
        <v>0</v>
      </c>
      <c r="P25" s="41" t="s">
        <v>131</v>
      </c>
      <c r="Q25" s="45">
        <v>44599</v>
      </c>
      <c r="R25" s="46">
        <v>44599</v>
      </c>
      <c r="S25" s="45">
        <v>44644</v>
      </c>
      <c r="T25" s="46">
        <v>44652</v>
      </c>
      <c r="U25" s="47">
        <v>107970.59</v>
      </c>
      <c r="V25" s="54" t="s">
        <v>103</v>
      </c>
      <c r="W25" s="97"/>
      <c r="X25" s="99"/>
      <c r="Y25" s="127" t="s">
        <v>134</v>
      </c>
      <c r="Z25" s="108">
        <v>99606.67</v>
      </c>
      <c r="AA25" s="110">
        <v>72275</v>
      </c>
      <c r="AB25" s="101" t="s">
        <v>65</v>
      </c>
      <c r="AC25" s="103"/>
      <c r="AD25" s="99"/>
      <c r="AE25" s="97"/>
      <c r="AF25" s="97"/>
      <c r="AG25" s="97"/>
      <c r="AH25" s="99"/>
      <c r="AI25" s="97"/>
      <c r="AJ25" s="99"/>
      <c r="AK25" s="97"/>
      <c r="AL25" s="93" t="s">
        <v>170</v>
      </c>
      <c r="AM25" s="14"/>
    </row>
    <row r="26" spans="1:39" s="18" customFormat="1" ht="81" customHeight="1" x14ac:dyDescent="0.25">
      <c r="A26" s="131"/>
      <c r="B26" s="83"/>
      <c r="C26" s="133"/>
      <c r="D26" s="135"/>
      <c r="E26" s="135"/>
      <c r="F26" s="137"/>
      <c r="G26" s="135"/>
      <c r="H26" s="140"/>
      <c r="I26" s="57"/>
      <c r="J26" s="142"/>
      <c r="K26" s="143"/>
      <c r="L26" s="130"/>
      <c r="M26" s="123"/>
      <c r="N26" s="130"/>
      <c r="O26" s="123"/>
      <c r="P26" s="41" t="s">
        <v>155</v>
      </c>
      <c r="Q26" s="45">
        <v>44749</v>
      </c>
      <c r="R26" s="46">
        <v>44749</v>
      </c>
      <c r="S26" s="45">
        <v>44790</v>
      </c>
      <c r="T26" s="46">
        <v>44798</v>
      </c>
      <c r="U26" s="47">
        <v>97173.53</v>
      </c>
      <c r="V26" s="54" t="s">
        <v>103</v>
      </c>
      <c r="W26" s="125"/>
      <c r="X26" s="124"/>
      <c r="Y26" s="128"/>
      <c r="Z26" s="130"/>
      <c r="AA26" s="123"/>
      <c r="AB26" s="116"/>
      <c r="AC26" s="131"/>
      <c r="AD26" s="124"/>
      <c r="AE26" s="125"/>
      <c r="AF26" s="125"/>
      <c r="AG26" s="125"/>
      <c r="AH26" s="124"/>
      <c r="AI26" s="125"/>
      <c r="AJ26" s="124"/>
      <c r="AK26" s="125"/>
      <c r="AL26" s="126"/>
      <c r="AM26" s="14"/>
    </row>
    <row r="27" spans="1:39" s="18" customFormat="1" ht="77.25" customHeight="1" x14ac:dyDescent="0.25">
      <c r="A27" s="104"/>
      <c r="B27" s="83"/>
      <c r="C27" s="134"/>
      <c r="D27" s="96"/>
      <c r="E27" s="96"/>
      <c r="F27" s="138"/>
      <c r="G27" s="96"/>
      <c r="H27" s="141"/>
      <c r="I27" s="57"/>
      <c r="J27" s="118"/>
      <c r="K27" s="122"/>
      <c r="L27" s="109"/>
      <c r="M27" s="111"/>
      <c r="N27" s="109"/>
      <c r="O27" s="111"/>
      <c r="P27" s="41" t="s">
        <v>156</v>
      </c>
      <c r="Q27" s="45">
        <v>44830</v>
      </c>
      <c r="R27" s="46">
        <v>44830</v>
      </c>
      <c r="S27" s="45">
        <v>44872</v>
      </c>
      <c r="T27" s="46">
        <v>44880</v>
      </c>
      <c r="U27" s="47">
        <v>86376.47</v>
      </c>
      <c r="V27" s="54" t="s">
        <v>103</v>
      </c>
      <c r="W27" s="98"/>
      <c r="X27" s="100"/>
      <c r="Y27" s="128"/>
      <c r="Z27" s="109"/>
      <c r="AA27" s="111"/>
      <c r="AB27" s="102"/>
      <c r="AC27" s="104"/>
      <c r="AD27" s="100"/>
      <c r="AE27" s="98"/>
      <c r="AF27" s="98"/>
      <c r="AG27" s="98"/>
      <c r="AH27" s="100"/>
      <c r="AI27" s="98"/>
      <c r="AJ27" s="100"/>
      <c r="AK27" s="98"/>
      <c r="AL27" s="94"/>
      <c r="AM27" s="14"/>
    </row>
    <row r="28" spans="1:39" s="18" customFormat="1" ht="68.25" customHeight="1" x14ac:dyDescent="0.25">
      <c r="A28" s="103">
        <v>11</v>
      </c>
      <c r="B28" s="83"/>
      <c r="C28" s="132" t="s">
        <v>97</v>
      </c>
      <c r="D28" s="95" t="s">
        <v>111</v>
      </c>
      <c r="E28" s="95" t="s">
        <v>129</v>
      </c>
      <c r="F28" s="136" t="s">
        <v>64</v>
      </c>
      <c r="G28" s="95" t="s">
        <v>128</v>
      </c>
      <c r="H28" s="139">
        <v>98846.317049999998</v>
      </c>
      <c r="I28" s="57"/>
      <c r="J28" s="117">
        <v>103250</v>
      </c>
      <c r="K28" s="121">
        <v>44467</v>
      </c>
      <c r="L28" s="108">
        <v>0</v>
      </c>
      <c r="M28" s="110">
        <v>0</v>
      </c>
      <c r="N28" s="108">
        <v>0</v>
      </c>
      <c r="O28" s="110">
        <v>0</v>
      </c>
      <c r="P28" s="41" t="s">
        <v>131</v>
      </c>
      <c r="Q28" s="45">
        <v>44599</v>
      </c>
      <c r="R28" s="46">
        <v>44599</v>
      </c>
      <c r="S28" s="45">
        <v>44644</v>
      </c>
      <c r="T28" s="46">
        <v>44652</v>
      </c>
      <c r="U28" s="47">
        <v>107970.59</v>
      </c>
      <c r="V28" s="54" t="s">
        <v>103</v>
      </c>
      <c r="W28" s="97"/>
      <c r="X28" s="99"/>
      <c r="Y28" s="128"/>
      <c r="Z28" s="108">
        <v>99606.67</v>
      </c>
      <c r="AA28" s="110">
        <v>72275</v>
      </c>
      <c r="AB28" s="101" t="s">
        <v>65</v>
      </c>
      <c r="AC28" s="103"/>
      <c r="AD28" s="99"/>
      <c r="AE28" s="97"/>
      <c r="AF28" s="97"/>
      <c r="AG28" s="97"/>
      <c r="AH28" s="99"/>
      <c r="AI28" s="97"/>
      <c r="AJ28" s="99"/>
      <c r="AK28" s="97"/>
      <c r="AL28" s="93" t="s">
        <v>171</v>
      </c>
      <c r="AM28" s="14"/>
    </row>
    <row r="29" spans="1:39" s="18" customFormat="1" ht="82.5" customHeight="1" x14ac:dyDescent="0.25">
      <c r="A29" s="131"/>
      <c r="B29" s="83"/>
      <c r="C29" s="133"/>
      <c r="D29" s="135"/>
      <c r="E29" s="135"/>
      <c r="F29" s="137"/>
      <c r="G29" s="135"/>
      <c r="H29" s="140"/>
      <c r="I29" s="57"/>
      <c r="J29" s="142"/>
      <c r="K29" s="143"/>
      <c r="L29" s="130"/>
      <c r="M29" s="123"/>
      <c r="N29" s="130"/>
      <c r="O29" s="123"/>
      <c r="P29" s="41" t="s">
        <v>155</v>
      </c>
      <c r="Q29" s="45">
        <v>44749</v>
      </c>
      <c r="R29" s="46">
        <v>44749</v>
      </c>
      <c r="S29" s="45">
        <v>44790</v>
      </c>
      <c r="T29" s="46">
        <v>44798</v>
      </c>
      <c r="U29" s="47">
        <v>97173.53</v>
      </c>
      <c r="V29" s="54" t="s">
        <v>103</v>
      </c>
      <c r="W29" s="125"/>
      <c r="X29" s="124"/>
      <c r="Y29" s="128"/>
      <c r="Z29" s="130"/>
      <c r="AA29" s="123"/>
      <c r="AB29" s="116"/>
      <c r="AC29" s="131"/>
      <c r="AD29" s="124"/>
      <c r="AE29" s="125"/>
      <c r="AF29" s="125"/>
      <c r="AG29" s="125"/>
      <c r="AH29" s="124"/>
      <c r="AI29" s="125"/>
      <c r="AJ29" s="124"/>
      <c r="AK29" s="125"/>
      <c r="AL29" s="126"/>
      <c r="AM29" s="14"/>
    </row>
    <row r="30" spans="1:39" s="18" customFormat="1" ht="71.25" customHeight="1" x14ac:dyDescent="0.25">
      <c r="A30" s="104"/>
      <c r="B30" s="83"/>
      <c r="C30" s="134"/>
      <c r="D30" s="96"/>
      <c r="E30" s="96"/>
      <c r="F30" s="138"/>
      <c r="G30" s="96"/>
      <c r="H30" s="141"/>
      <c r="I30" s="57"/>
      <c r="J30" s="118"/>
      <c r="K30" s="122"/>
      <c r="L30" s="109"/>
      <c r="M30" s="111"/>
      <c r="N30" s="109"/>
      <c r="O30" s="111"/>
      <c r="P30" s="41" t="s">
        <v>156</v>
      </c>
      <c r="Q30" s="45">
        <v>44830</v>
      </c>
      <c r="R30" s="46">
        <v>44830</v>
      </c>
      <c r="S30" s="45">
        <v>44872</v>
      </c>
      <c r="T30" s="46">
        <v>44880</v>
      </c>
      <c r="U30" s="47">
        <v>86376.47</v>
      </c>
      <c r="V30" s="54" t="s">
        <v>103</v>
      </c>
      <c r="W30" s="98"/>
      <c r="X30" s="100"/>
      <c r="Y30" s="129"/>
      <c r="Z30" s="109"/>
      <c r="AA30" s="111"/>
      <c r="AB30" s="102"/>
      <c r="AC30" s="104"/>
      <c r="AD30" s="100"/>
      <c r="AE30" s="98"/>
      <c r="AF30" s="98"/>
      <c r="AG30" s="98"/>
      <c r="AH30" s="100"/>
      <c r="AI30" s="98"/>
      <c r="AJ30" s="100"/>
      <c r="AK30" s="98"/>
      <c r="AL30" s="94"/>
      <c r="AM30" s="14"/>
    </row>
    <row r="31" spans="1:39" s="18" customFormat="1" ht="74.25" customHeight="1" x14ac:dyDescent="0.25">
      <c r="A31" s="97">
        <v>12</v>
      </c>
      <c r="B31" s="4"/>
      <c r="C31" s="112" t="s">
        <v>98</v>
      </c>
      <c r="D31" s="114" t="s">
        <v>112</v>
      </c>
      <c r="E31" s="101" t="s">
        <v>66</v>
      </c>
      <c r="F31" s="105" t="s">
        <v>64</v>
      </c>
      <c r="G31" s="114" t="s">
        <v>128</v>
      </c>
      <c r="H31" s="117">
        <v>49309.214950000001</v>
      </c>
      <c r="I31" s="57"/>
      <c r="J31" s="119">
        <v>26535</v>
      </c>
      <c r="K31" s="121">
        <v>44021</v>
      </c>
      <c r="L31" s="108">
        <v>0</v>
      </c>
      <c r="M31" s="110">
        <v>0</v>
      </c>
      <c r="N31" s="108">
        <v>0</v>
      </c>
      <c r="O31" s="110">
        <v>0</v>
      </c>
      <c r="P31" s="41" t="s">
        <v>131</v>
      </c>
      <c r="Q31" s="45">
        <v>44729</v>
      </c>
      <c r="R31" s="46">
        <v>44729</v>
      </c>
      <c r="S31" s="45">
        <v>44771</v>
      </c>
      <c r="T31" s="46">
        <v>44781</v>
      </c>
      <c r="U31" s="47">
        <v>49309.214999999997</v>
      </c>
      <c r="V31" s="54" t="s">
        <v>103</v>
      </c>
      <c r="W31" s="97"/>
      <c r="X31" s="99"/>
      <c r="Y31" s="105" t="s">
        <v>133</v>
      </c>
      <c r="Z31" s="108">
        <v>49309.214950000001</v>
      </c>
      <c r="AA31" s="110">
        <v>18574.5</v>
      </c>
      <c r="AB31" s="101" t="s">
        <v>65</v>
      </c>
      <c r="AC31" s="103"/>
      <c r="AD31" s="99"/>
      <c r="AE31" s="97"/>
      <c r="AF31" s="97"/>
      <c r="AG31" s="97"/>
      <c r="AH31" s="99"/>
      <c r="AI31" s="97"/>
      <c r="AJ31" s="99"/>
      <c r="AK31" s="97"/>
      <c r="AL31" s="93" t="s">
        <v>173</v>
      </c>
      <c r="AM31" s="14"/>
    </row>
    <row r="32" spans="1:39" s="18" customFormat="1" ht="79.5" customHeight="1" x14ac:dyDescent="0.25">
      <c r="A32" s="98"/>
      <c r="B32" s="4"/>
      <c r="C32" s="113"/>
      <c r="D32" s="115"/>
      <c r="E32" s="116"/>
      <c r="F32" s="107"/>
      <c r="G32" s="115"/>
      <c r="H32" s="118"/>
      <c r="I32" s="57"/>
      <c r="J32" s="120"/>
      <c r="K32" s="122"/>
      <c r="L32" s="109"/>
      <c r="M32" s="111"/>
      <c r="N32" s="109"/>
      <c r="O32" s="111"/>
      <c r="P32" s="41" t="s">
        <v>155</v>
      </c>
      <c r="Q32" s="45">
        <v>44830</v>
      </c>
      <c r="R32" s="46">
        <v>44830</v>
      </c>
      <c r="S32" s="45">
        <v>44872</v>
      </c>
      <c r="T32" s="46">
        <v>44880</v>
      </c>
      <c r="U32" s="47">
        <v>44378.29</v>
      </c>
      <c r="V32" s="54" t="s">
        <v>103</v>
      </c>
      <c r="W32" s="98"/>
      <c r="X32" s="100"/>
      <c r="Y32" s="106"/>
      <c r="Z32" s="109"/>
      <c r="AA32" s="111"/>
      <c r="AB32" s="102"/>
      <c r="AC32" s="104"/>
      <c r="AD32" s="100"/>
      <c r="AE32" s="98"/>
      <c r="AF32" s="98"/>
      <c r="AG32" s="98"/>
      <c r="AH32" s="100"/>
      <c r="AI32" s="98"/>
      <c r="AJ32" s="100"/>
      <c r="AK32" s="98"/>
      <c r="AL32" s="94"/>
      <c r="AM32" s="14"/>
    </row>
    <row r="33" spans="1:39" s="18" customFormat="1" ht="77.25" customHeight="1" x14ac:dyDescent="0.25">
      <c r="A33" s="97">
        <v>13</v>
      </c>
      <c r="B33" s="4"/>
      <c r="C33" s="112" t="s">
        <v>99</v>
      </c>
      <c r="D33" s="114" t="s">
        <v>113</v>
      </c>
      <c r="E33" s="116"/>
      <c r="F33" s="105" t="s">
        <v>64</v>
      </c>
      <c r="G33" s="114" t="s">
        <v>128</v>
      </c>
      <c r="H33" s="117">
        <v>48707.883070000003</v>
      </c>
      <c r="I33" s="57"/>
      <c r="J33" s="119">
        <v>26535</v>
      </c>
      <c r="K33" s="121">
        <v>44021</v>
      </c>
      <c r="L33" s="108">
        <v>0</v>
      </c>
      <c r="M33" s="110">
        <v>0</v>
      </c>
      <c r="N33" s="108">
        <v>0</v>
      </c>
      <c r="O33" s="110">
        <v>0</v>
      </c>
      <c r="P33" s="41" t="s">
        <v>131</v>
      </c>
      <c r="Q33" s="45">
        <v>44729</v>
      </c>
      <c r="R33" s="46">
        <v>44729</v>
      </c>
      <c r="S33" s="45">
        <v>44771</v>
      </c>
      <c r="T33" s="46">
        <v>44781</v>
      </c>
      <c r="U33" s="47">
        <v>48707.883000000002</v>
      </c>
      <c r="V33" s="54" t="s">
        <v>103</v>
      </c>
      <c r="W33" s="97"/>
      <c r="X33" s="99"/>
      <c r="Y33" s="106"/>
      <c r="Z33" s="108">
        <v>48707.883070000003</v>
      </c>
      <c r="AA33" s="110">
        <v>18574.5</v>
      </c>
      <c r="AB33" s="101" t="s">
        <v>65</v>
      </c>
      <c r="AC33" s="103"/>
      <c r="AD33" s="99"/>
      <c r="AE33" s="97"/>
      <c r="AF33" s="97"/>
      <c r="AG33" s="97"/>
      <c r="AH33" s="99"/>
      <c r="AI33" s="97"/>
      <c r="AJ33" s="99"/>
      <c r="AK33" s="97"/>
      <c r="AL33" s="93" t="s">
        <v>174</v>
      </c>
      <c r="AM33" s="14"/>
    </row>
    <row r="34" spans="1:39" s="18" customFormat="1" ht="80.25" customHeight="1" x14ac:dyDescent="0.25">
      <c r="A34" s="98"/>
      <c r="B34" s="4"/>
      <c r="C34" s="113"/>
      <c r="D34" s="115"/>
      <c r="E34" s="116"/>
      <c r="F34" s="107"/>
      <c r="G34" s="115"/>
      <c r="H34" s="118"/>
      <c r="I34" s="57"/>
      <c r="J34" s="120"/>
      <c r="K34" s="122"/>
      <c r="L34" s="109"/>
      <c r="M34" s="111"/>
      <c r="N34" s="109"/>
      <c r="O34" s="111"/>
      <c r="P34" s="41" t="s">
        <v>155</v>
      </c>
      <c r="Q34" s="45">
        <v>44830</v>
      </c>
      <c r="R34" s="46">
        <v>44830</v>
      </c>
      <c r="S34" s="45">
        <v>44872</v>
      </c>
      <c r="T34" s="46">
        <v>44880</v>
      </c>
      <c r="U34" s="47">
        <f>U33*90/100</f>
        <v>43837.094699999994</v>
      </c>
      <c r="V34" s="54" t="s">
        <v>103</v>
      </c>
      <c r="W34" s="98"/>
      <c r="X34" s="100"/>
      <c r="Y34" s="106"/>
      <c r="Z34" s="109"/>
      <c r="AA34" s="111"/>
      <c r="AB34" s="102"/>
      <c r="AC34" s="104"/>
      <c r="AD34" s="100"/>
      <c r="AE34" s="98"/>
      <c r="AF34" s="98"/>
      <c r="AG34" s="98"/>
      <c r="AH34" s="100"/>
      <c r="AI34" s="98"/>
      <c r="AJ34" s="100"/>
      <c r="AK34" s="98"/>
      <c r="AL34" s="94"/>
      <c r="AM34" s="14"/>
    </row>
    <row r="35" spans="1:39" s="18" customFormat="1" ht="98.25" customHeight="1" x14ac:dyDescent="0.25">
      <c r="A35" s="97">
        <v>14</v>
      </c>
      <c r="B35" s="4"/>
      <c r="C35" s="112" t="s">
        <v>100</v>
      </c>
      <c r="D35" s="114" t="s">
        <v>114</v>
      </c>
      <c r="E35" s="116"/>
      <c r="F35" s="105" t="s">
        <v>64</v>
      </c>
      <c r="G35" s="114" t="s">
        <v>128</v>
      </c>
      <c r="H35" s="117">
        <v>56687.065399999999</v>
      </c>
      <c r="I35" s="57"/>
      <c r="J35" s="119">
        <v>26535</v>
      </c>
      <c r="K35" s="121">
        <v>44021</v>
      </c>
      <c r="L35" s="108">
        <v>0</v>
      </c>
      <c r="M35" s="110">
        <v>0</v>
      </c>
      <c r="N35" s="108">
        <v>0</v>
      </c>
      <c r="O35" s="110">
        <v>0</v>
      </c>
      <c r="P35" s="41" t="s">
        <v>131</v>
      </c>
      <c r="Q35" s="45">
        <v>44729</v>
      </c>
      <c r="R35" s="46">
        <v>44729</v>
      </c>
      <c r="S35" s="45">
        <v>44771</v>
      </c>
      <c r="T35" s="46">
        <v>44781</v>
      </c>
      <c r="U35" s="47">
        <v>56687.065999999999</v>
      </c>
      <c r="V35" s="54" t="s">
        <v>103</v>
      </c>
      <c r="W35" s="97"/>
      <c r="X35" s="99"/>
      <c r="Y35" s="106"/>
      <c r="Z35" s="108">
        <v>56687.065399999999</v>
      </c>
      <c r="AA35" s="110">
        <v>18574.5</v>
      </c>
      <c r="AB35" s="101" t="s">
        <v>65</v>
      </c>
      <c r="AC35" s="103"/>
      <c r="AD35" s="99"/>
      <c r="AE35" s="97"/>
      <c r="AF35" s="97"/>
      <c r="AG35" s="97"/>
      <c r="AH35" s="99"/>
      <c r="AI35" s="97"/>
      <c r="AJ35" s="99"/>
      <c r="AK35" s="97"/>
      <c r="AL35" s="93" t="s">
        <v>175</v>
      </c>
      <c r="AM35" s="14"/>
    </row>
    <row r="36" spans="1:39" s="18" customFormat="1" ht="98.25" customHeight="1" x14ac:dyDescent="0.25">
      <c r="A36" s="98"/>
      <c r="B36" s="4"/>
      <c r="C36" s="113"/>
      <c r="D36" s="115"/>
      <c r="E36" s="116"/>
      <c r="F36" s="107"/>
      <c r="G36" s="115"/>
      <c r="H36" s="118"/>
      <c r="I36" s="57"/>
      <c r="J36" s="120"/>
      <c r="K36" s="122"/>
      <c r="L36" s="109"/>
      <c r="M36" s="111"/>
      <c r="N36" s="109"/>
      <c r="O36" s="111"/>
      <c r="P36" s="41" t="s">
        <v>155</v>
      </c>
      <c r="Q36" s="45">
        <v>44830</v>
      </c>
      <c r="R36" s="46">
        <v>44830</v>
      </c>
      <c r="S36" s="45">
        <v>44872</v>
      </c>
      <c r="T36" s="46">
        <v>44880</v>
      </c>
      <c r="U36" s="47">
        <f>U35*90/100</f>
        <v>51018.359399999994</v>
      </c>
      <c r="V36" s="54" t="s">
        <v>103</v>
      </c>
      <c r="W36" s="98"/>
      <c r="X36" s="100"/>
      <c r="Y36" s="106"/>
      <c r="Z36" s="109"/>
      <c r="AA36" s="111"/>
      <c r="AB36" s="102"/>
      <c r="AC36" s="104"/>
      <c r="AD36" s="100"/>
      <c r="AE36" s="98"/>
      <c r="AF36" s="98"/>
      <c r="AG36" s="98"/>
      <c r="AH36" s="100"/>
      <c r="AI36" s="98"/>
      <c r="AJ36" s="100"/>
      <c r="AK36" s="98"/>
      <c r="AL36" s="94"/>
      <c r="AM36" s="14"/>
    </row>
    <row r="37" spans="1:39" s="18" customFormat="1" ht="96.75" customHeight="1" x14ac:dyDescent="0.25">
      <c r="A37" s="97">
        <v>15</v>
      </c>
      <c r="B37" s="4"/>
      <c r="C37" s="112" t="s">
        <v>101</v>
      </c>
      <c r="D37" s="114" t="s">
        <v>115</v>
      </c>
      <c r="E37" s="116"/>
      <c r="F37" s="105" t="s">
        <v>64</v>
      </c>
      <c r="G37" s="114" t="s">
        <v>128</v>
      </c>
      <c r="H37" s="117">
        <v>57386.905720000002</v>
      </c>
      <c r="I37" s="57"/>
      <c r="J37" s="119">
        <v>26535</v>
      </c>
      <c r="K37" s="121">
        <v>44021</v>
      </c>
      <c r="L37" s="108">
        <v>0</v>
      </c>
      <c r="M37" s="110">
        <v>0</v>
      </c>
      <c r="N37" s="108">
        <v>0</v>
      </c>
      <c r="O37" s="110">
        <v>0</v>
      </c>
      <c r="P37" s="41" t="s">
        <v>131</v>
      </c>
      <c r="Q37" s="45">
        <v>44729</v>
      </c>
      <c r="R37" s="46">
        <v>44729</v>
      </c>
      <c r="S37" s="45">
        <v>44771</v>
      </c>
      <c r="T37" s="46">
        <v>44781</v>
      </c>
      <c r="U37" s="47">
        <v>57386.906000000003</v>
      </c>
      <c r="V37" s="54" t="s">
        <v>103</v>
      </c>
      <c r="W37" s="97"/>
      <c r="X37" s="99"/>
      <c r="Y37" s="106"/>
      <c r="Z37" s="108">
        <v>57386.905720000002</v>
      </c>
      <c r="AA37" s="110">
        <v>18574.5</v>
      </c>
      <c r="AB37" s="101" t="s">
        <v>65</v>
      </c>
      <c r="AC37" s="103"/>
      <c r="AD37" s="99"/>
      <c r="AE37" s="97"/>
      <c r="AF37" s="97"/>
      <c r="AG37" s="97"/>
      <c r="AH37" s="99"/>
      <c r="AI37" s="97"/>
      <c r="AJ37" s="99"/>
      <c r="AK37" s="97"/>
      <c r="AL37" s="93" t="s">
        <v>176</v>
      </c>
      <c r="AM37" s="14"/>
    </row>
    <row r="38" spans="1:39" s="18" customFormat="1" ht="96.75" customHeight="1" x14ac:dyDescent="0.25">
      <c r="A38" s="98"/>
      <c r="B38" s="4"/>
      <c r="C38" s="113"/>
      <c r="D38" s="115"/>
      <c r="E38" s="102"/>
      <c r="F38" s="107"/>
      <c r="G38" s="115"/>
      <c r="H38" s="118"/>
      <c r="I38" s="57"/>
      <c r="J38" s="120"/>
      <c r="K38" s="122"/>
      <c r="L38" s="109"/>
      <c r="M38" s="111"/>
      <c r="N38" s="109"/>
      <c r="O38" s="111"/>
      <c r="P38" s="41" t="s">
        <v>155</v>
      </c>
      <c r="Q38" s="45">
        <v>44830</v>
      </c>
      <c r="R38" s="46">
        <v>44830</v>
      </c>
      <c r="S38" s="45">
        <v>44872</v>
      </c>
      <c r="T38" s="46">
        <v>44880</v>
      </c>
      <c r="U38" s="47">
        <f>U37*90/100</f>
        <v>51648.215400000001</v>
      </c>
      <c r="V38" s="54" t="s">
        <v>103</v>
      </c>
      <c r="W38" s="98"/>
      <c r="X38" s="100"/>
      <c r="Y38" s="107"/>
      <c r="Z38" s="109"/>
      <c r="AA38" s="111"/>
      <c r="AB38" s="102"/>
      <c r="AC38" s="104"/>
      <c r="AD38" s="100"/>
      <c r="AE38" s="98"/>
      <c r="AF38" s="98"/>
      <c r="AG38" s="98"/>
      <c r="AH38" s="100"/>
      <c r="AI38" s="98"/>
      <c r="AJ38" s="100"/>
      <c r="AK38" s="98"/>
      <c r="AL38" s="94"/>
      <c r="AM38" s="14"/>
    </row>
    <row r="39" spans="1:39" s="20" customFormat="1" ht="16.5" customHeight="1" x14ac:dyDescent="0.25">
      <c r="A39" s="28" t="s">
        <v>85</v>
      </c>
      <c r="B39" s="24"/>
      <c r="C39" s="24"/>
      <c r="D39" s="24"/>
      <c r="E39" s="24"/>
      <c r="F39" s="24"/>
      <c r="G39" s="24"/>
      <c r="H39" s="25">
        <f>H10+H12+H15+H19+H20+H21+H22+H23+H24+H25+H28+H31+H33+H35+H37</f>
        <v>545811.33477000007</v>
      </c>
      <c r="I39" s="25"/>
      <c r="J39" s="25">
        <f>J10+J12+J15+J19+J20+J21+J22+J23+J24+J25+J28+J31+J33+J35+J37</f>
        <v>425915.05599999998</v>
      </c>
      <c r="K39" s="24"/>
      <c r="L39" s="25">
        <f>L10+L12+L15+L20+L21+L22+L23+L24+L25+L28+L31+L33+L35+L37</f>
        <v>33.4</v>
      </c>
      <c r="M39" s="25">
        <f>M10+M12+M15+M19+M20+M21+M22+M23+M24+M25+M28+M31+M33+M35+M37</f>
        <v>0</v>
      </c>
      <c r="N39" s="25">
        <f>N10+N12+N15+N20+N21+N22+N23+N24+N25+N28+N31+N33+N35+N37</f>
        <v>0</v>
      </c>
      <c r="O39" s="25">
        <f>O10+O12+O15+O19+O20+O21+O22+O23+O24+O25+O28+O31+O33+O35+O37</f>
        <v>-33.4</v>
      </c>
      <c r="P39" s="23"/>
      <c r="Q39" s="23"/>
      <c r="R39" s="23"/>
      <c r="S39" s="23"/>
      <c r="T39" s="23"/>
      <c r="U39" s="25">
        <f>U10+U11+U12+U15+U24+U25+U28+U31+U33+U35+U37</f>
        <v>492010.93</v>
      </c>
      <c r="V39" s="25">
        <f>V12+V15</f>
        <v>368.14</v>
      </c>
      <c r="W39" s="23"/>
      <c r="X39" s="23"/>
      <c r="Y39" s="23"/>
      <c r="Z39" s="21">
        <f>Z10+Z12+Z15+Z19+Z20+Z21+Z22+Z23+Z24+Z25+Z28+Z31+Z33+Z35+Z37</f>
        <v>554038.40862999996</v>
      </c>
      <c r="AA39" s="21">
        <f>AA10+AA12+AA15+AA19+AA20+AA21+AA22+AA23+AA24+AA25+AA28+AA31+AA33+AA35+AA37</f>
        <v>289341.95</v>
      </c>
      <c r="AB39" s="23"/>
      <c r="AC39" s="25">
        <f>SUM(AC10:AC37)</f>
        <v>5449.9596799999999</v>
      </c>
      <c r="AD39" s="25">
        <f>SUM(AD10:AD37)</f>
        <v>0</v>
      </c>
      <c r="AE39" s="25">
        <f>SUM(AE10:AE37)</f>
        <v>1227.874</v>
      </c>
      <c r="AF39" s="25">
        <f>AF10+AF12+AF15+AF19+AF20+AF21+AF22+AF23+AF24+AF25+AF28+AF31+AF33+AF35+AF37</f>
        <v>0</v>
      </c>
      <c r="AG39" s="25">
        <f>AG10+AG12+AG15+AG19+AG20+AG21+AG22+AG23+AG24+AG25+AG28+AG31+AG33+AG35+AG37</f>
        <v>-4222.0856800000001</v>
      </c>
      <c r="AH39" s="19"/>
      <c r="AI39" s="23"/>
      <c r="AJ39" s="23"/>
      <c r="AK39" s="23"/>
      <c r="AL39" s="23"/>
    </row>
    <row r="40" spans="1:39" s="15" customFormat="1" x14ac:dyDescent="0.25">
      <c r="A40" s="1"/>
      <c r="B40" s="1"/>
      <c r="C40" s="1"/>
      <c r="D40" s="1"/>
      <c r="E40" s="27"/>
      <c r="F40" s="22"/>
      <c r="G40" s="26"/>
      <c r="H40" s="9"/>
      <c r="I40" s="9"/>
      <c r="J40" s="9"/>
      <c r="K40" s="22"/>
      <c r="L40" s="9"/>
      <c r="M40" s="9"/>
      <c r="N40" s="9"/>
      <c r="O40" s="9">
        <f>N40-L40-M40</f>
        <v>0</v>
      </c>
      <c r="P40" s="22"/>
      <c r="Q40" s="22"/>
      <c r="R40" s="22"/>
      <c r="S40" s="22"/>
      <c r="T40" s="22"/>
      <c r="U40" s="9"/>
      <c r="V40" s="9"/>
      <c r="W40" s="22"/>
      <c r="X40" s="22"/>
      <c r="Y40" s="22"/>
      <c r="Z40" s="9"/>
      <c r="AA40" s="9"/>
      <c r="AB40" s="22"/>
      <c r="AC40" s="9"/>
      <c r="AD40" s="9"/>
      <c r="AE40" s="9"/>
      <c r="AF40" s="9"/>
      <c r="AG40" s="9"/>
      <c r="AH40" s="2"/>
      <c r="AI40" s="22"/>
      <c r="AJ40" s="22"/>
      <c r="AK40" s="22"/>
      <c r="AL40" s="22"/>
    </row>
    <row r="41" spans="1:39" s="15" customFormat="1" x14ac:dyDescent="0.25">
      <c r="A41" s="1"/>
      <c r="B41" s="1"/>
      <c r="C41" s="1"/>
      <c r="D41" s="1"/>
      <c r="E41" s="27"/>
      <c r="F41" s="22"/>
      <c r="G41" s="26"/>
      <c r="H41" s="9"/>
      <c r="I41" s="9"/>
      <c r="J41" s="9"/>
      <c r="K41" s="22"/>
      <c r="L41" s="9"/>
      <c r="M41" s="9"/>
      <c r="N41" s="9"/>
      <c r="O41" s="9">
        <f>N41-L41-M41</f>
        <v>0</v>
      </c>
      <c r="P41" s="22"/>
      <c r="Q41" s="22"/>
      <c r="R41" s="22"/>
      <c r="S41" s="22"/>
      <c r="T41" s="22"/>
      <c r="U41" s="9"/>
      <c r="V41" s="9"/>
      <c r="W41" s="22"/>
      <c r="X41" s="22"/>
      <c r="Y41" s="22"/>
      <c r="Z41" s="9"/>
      <c r="AA41" s="9"/>
      <c r="AB41" s="22"/>
      <c r="AC41" s="9"/>
      <c r="AD41" s="9"/>
      <c r="AE41" s="9"/>
      <c r="AF41" s="9"/>
      <c r="AG41" s="9"/>
      <c r="AH41" s="2"/>
      <c r="AI41" s="22"/>
      <c r="AJ41" s="22"/>
      <c r="AK41" s="22"/>
      <c r="AL41" s="22"/>
    </row>
    <row r="42" spans="1:39" s="20" customFormat="1" x14ac:dyDescent="0.25">
      <c r="A42" s="28" t="s">
        <v>2</v>
      </c>
      <c r="B42" s="24"/>
      <c r="C42" s="24"/>
      <c r="D42" s="24"/>
      <c r="E42" s="24"/>
      <c r="F42" s="24"/>
      <c r="G42" s="24"/>
      <c r="H42" s="59">
        <f t="shared" ref="H42:J42" si="2">SUM(H40:H41)</f>
        <v>0</v>
      </c>
      <c r="I42" s="25"/>
      <c r="J42" s="25">
        <f t="shared" si="2"/>
        <v>0</v>
      </c>
      <c r="K42" s="24"/>
      <c r="L42" s="25">
        <f t="shared" ref="L42:O42" si="3">SUM(L40:L41)</f>
        <v>0</v>
      </c>
      <c r="M42" s="25">
        <f t="shared" si="3"/>
        <v>0</v>
      </c>
      <c r="N42" s="25">
        <f t="shared" si="3"/>
        <v>0</v>
      </c>
      <c r="O42" s="25">
        <f t="shared" si="3"/>
        <v>0</v>
      </c>
      <c r="P42" s="23"/>
      <c r="Q42" s="23"/>
      <c r="R42" s="23"/>
      <c r="S42" s="23"/>
      <c r="T42" s="23"/>
      <c r="U42" s="25">
        <f t="shared" ref="U42:V42" si="4">SUM(U40:U41)</f>
        <v>0</v>
      </c>
      <c r="V42" s="25">
        <f t="shared" si="4"/>
        <v>0</v>
      </c>
      <c r="W42" s="23"/>
      <c r="X42" s="23"/>
      <c r="Y42" s="23"/>
      <c r="Z42" s="82"/>
      <c r="AA42" s="82"/>
      <c r="AB42" s="23"/>
      <c r="AC42" s="25">
        <f t="shared" ref="AC42" si="5">SUM(AC40:AC41)</f>
        <v>0</v>
      </c>
      <c r="AD42" s="25">
        <f t="shared" ref="AD42" si="6">SUM(AD40:AD41)</f>
        <v>0</v>
      </c>
      <c r="AE42" s="25">
        <v>0</v>
      </c>
      <c r="AF42" s="25">
        <f>AF39</f>
        <v>0</v>
      </c>
      <c r="AG42" s="25">
        <f>AG39</f>
        <v>-4222.0856800000001</v>
      </c>
      <c r="AH42" s="19"/>
      <c r="AI42" s="23"/>
      <c r="AJ42" s="23"/>
      <c r="AK42" s="23"/>
      <c r="AL42" s="23"/>
    </row>
    <row r="43" spans="1:39" s="15" customFormat="1" ht="15" customHeight="1" x14ac:dyDescent="0.25">
      <c r="A43" s="1"/>
      <c r="B43" s="1"/>
      <c r="C43" s="51"/>
      <c r="D43" s="38"/>
      <c r="E43" s="38"/>
      <c r="F43" s="22"/>
      <c r="G43" s="22"/>
      <c r="H43" s="9"/>
      <c r="I43" s="58"/>
      <c r="J43" s="9"/>
      <c r="K43" s="22"/>
      <c r="L43" s="9"/>
      <c r="M43" s="9"/>
      <c r="N43" s="9"/>
      <c r="O43" s="9"/>
      <c r="P43" s="48"/>
      <c r="Q43" s="48"/>
      <c r="R43" s="48"/>
      <c r="S43" s="48"/>
      <c r="T43" s="48"/>
      <c r="U43" s="9"/>
      <c r="V43" s="9"/>
      <c r="W43" s="43"/>
      <c r="X43" s="43"/>
      <c r="Y43" s="43"/>
      <c r="Z43" s="10"/>
      <c r="AA43" s="10"/>
      <c r="AB43" s="48"/>
      <c r="AC43" s="9"/>
      <c r="AD43" s="9"/>
      <c r="AE43" s="9"/>
      <c r="AF43" s="9"/>
      <c r="AG43" s="9"/>
      <c r="AH43" s="11"/>
      <c r="AI43" s="48"/>
      <c r="AJ43" s="48"/>
      <c r="AK43" s="48"/>
      <c r="AL43" s="44"/>
    </row>
    <row r="44" spans="1:39" s="20" customFormat="1" x14ac:dyDescent="0.25">
      <c r="A44" s="28" t="s">
        <v>73</v>
      </c>
      <c r="B44" s="24"/>
      <c r="C44" s="24"/>
      <c r="D44" s="24"/>
      <c r="E44" s="24"/>
      <c r="F44" s="24"/>
      <c r="G44" s="24"/>
      <c r="H44" s="25">
        <f>SUM(H43:H43)</f>
        <v>0</v>
      </c>
      <c r="I44" s="25"/>
      <c r="J44" s="25">
        <f>SUM(J43:J43)</f>
        <v>0</v>
      </c>
      <c r="K44" s="24"/>
      <c r="L44" s="25">
        <f>SUM(L43:L43)</f>
        <v>0</v>
      </c>
      <c r="M44" s="25">
        <f>SUM(M43:M43)</f>
        <v>0</v>
      </c>
      <c r="N44" s="25">
        <f>SUM(N43:N43)</f>
        <v>0</v>
      </c>
      <c r="O44" s="25">
        <f>SUM(O43:O43)</f>
        <v>0</v>
      </c>
      <c r="P44" s="23"/>
      <c r="Q44" s="23"/>
      <c r="R44" s="23"/>
      <c r="S44" s="23"/>
      <c r="T44" s="23"/>
      <c r="U44" s="25">
        <f>SUM(U43:U43)</f>
        <v>0</v>
      </c>
      <c r="V44" s="25">
        <f>SUM(V43:V43)</f>
        <v>0</v>
      </c>
      <c r="W44" s="23"/>
      <c r="X44" s="23"/>
      <c r="Y44" s="23"/>
      <c r="Z44" s="82">
        <v>0</v>
      </c>
      <c r="AA44" s="82">
        <v>0</v>
      </c>
      <c r="AB44" s="23"/>
      <c r="AC44" s="25">
        <f>SUM(AC43:AC43)</f>
        <v>0</v>
      </c>
      <c r="AD44" s="25">
        <f>SUM(AD43:AD43)</f>
        <v>0</v>
      </c>
      <c r="AE44" s="25">
        <f>AE43</f>
        <v>0</v>
      </c>
      <c r="AF44" s="25"/>
      <c r="AG44" s="25"/>
      <c r="AH44" s="19"/>
      <c r="AI44" s="23"/>
      <c r="AJ44" s="23"/>
      <c r="AK44" s="23"/>
      <c r="AL44" s="23"/>
    </row>
    <row r="45" spans="1:39" s="20" customFormat="1" x14ac:dyDescent="0.25">
      <c r="A45" s="31" t="s">
        <v>86</v>
      </c>
      <c r="B45" s="32"/>
      <c r="C45" s="32"/>
      <c r="D45" s="32"/>
      <c r="E45" s="32"/>
      <c r="F45" s="32"/>
      <c r="G45" s="32"/>
      <c r="H45" s="33">
        <f>H39+H42+H44</f>
        <v>545811.33477000007</v>
      </c>
      <c r="I45" s="33"/>
      <c r="J45" s="33">
        <f>J39+J42+J44</f>
        <v>425915.05599999998</v>
      </c>
      <c r="K45" s="32"/>
      <c r="L45" s="33">
        <f>L39+L42+L44</f>
        <v>33.4</v>
      </c>
      <c r="M45" s="33">
        <f>M39+M42+M44</f>
        <v>0</v>
      </c>
      <c r="N45" s="33">
        <f>N39+N42+N44</f>
        <v>0</v>
      </c>
      <c r="O45" s="33">
        <f>O39+O42+O44</f>
        <v>-33.4</v>
      </c>
      <c r="P45" s="34"/>
      <c r="Q45" s="34"/>
      <c r="R45" s="34"/>
      <c r="S45" s="34"/>
      <c r="T45" s="34"/>
      <c r="U45" s="33">
        <f>U39+U42+U44</f>
        <v>492010.93</v>
      </c>
      <c r="V45" s="33">
        <f>V39+V42+V44</f>
        <v>368.14</v>
      </c>
      <c r="W45" s="34"/>
      <c r="X45" s="34"/>
      <c r="Y45" s="34"/>
      <c r="Z45" s="35">
        <f>Z39+Z42+Z44</f>
        <v>554038.40862999996</v>
      </c>
      <c r="AA45" s="35">
        <f>AA39+AA42+AA44</f>
        <v>289341.95</v>
      </c>
      <c r="AB45" s="34"/>
      <c r="AC45" s="33">
        <f>AC39+AC42+AC44</f>
        <v>5449.9596799999999</v>
      </c>
      <c r="AD45" s="33">
        <f>AD39+AD42+AD44</f>
        <v>0</v>
      </c>
      <c r="AE45" s="33">
        <f>AE39+AE42+AE44</f>
        <v>1227.874</v>
      </c>
      <c r="AF45" s="33">
        <f>AF39</f>
        <v>0</v>
      </c>
      <c r="AG45" s="33">
        <f>AG39</f>
        <v>-4222.0856800000001</v>
      </c>
      <c r="AH45" s="36"/>
      <c r="AI45" s="34"/>
      <c r="AJ45" s="34"/>
      <c r="AK45" s="34"/>
      <c r="AL45" s="34"/>
    </row>
    <row r="46" spans="1:39" x14ac:dyDescent="0.25">
      <c r="H46" s="62"/>
    </row>
    <row r="47" spans="1:39" ht="25.5" x14ac:dyDescent="0.25">
      <c r="C47" s="12" t="s">
        <v>31</v>
      </c>
      <c r="V47" s="16" t="s">
        <v>39</v>
      </c>
    </row>
    <row r="48" spans="1:39" x14ac:dyDescent="0.25">
      <c r="C48" s="12" t="s">
        <v>71</v>
      </c>
    </row>
    <row r="49" spans="3:8" x14ac:dyDescent="0.25">
      <c r="C49" s="12" t="s">
        <v>45</v>
      </c>
    </row>
    <row r="50" spans="3:8" ht="14.25" customHeight="1" x14ac:dyDescent="0.25">
      <c r="C50" s="12" t="s">
        <v>47</v>
      </c>
    </row>
    <row r="51" spans="3:8" s="37" customFormat="1" x14ac:dyDescent="0.25">
      <c r="C51" s="40" t="s">
        <v>54</v>
      </c>
      <c r="H51" s="50"/>
    </row>
    <row r="52" spans="3:8" x14ac:dyDescent="0.25">
      <c r="C52" s="5" t="s">
        <v>55</v>
      </c>
    </row>
    <row r="53" spans="3:8" x14ac:dyDescent="0.25">
      <c r="C53" s="12" t="s">
        <v>42</v>
      </c>
    </row>
    <row r="54" spans="3:8" x14ac:dyDescent="0.25">
      <c r="C54" s="12" t="s">
        <v>56</v>
      </c>
    </row>
    <row r="57" spans="3:8" x14ac:dyDescent="0.25">
      <c r="C57" s="12" t="s">
        <v>30</v>
      </c>
    </row>
    <row r="58" spans="3:8" x14ac:dyDescent="0.25">
      <c r="C58" s="12" t="s">
        <v>60</v>
      </c>
    </row>
    <row r="59" spans="3:8" x14ac:dyDescent="0.25">
      <c r="C59" s="12" t="s">
        <v>21</v>
      </c>
    </row>
    <row r="60" spans="3:8" x14ac:dyDescent="0.25">
      <c r="C60" s="12" t="s">
        <v>72</v>
      </c>
    </row>
    <row r="61" spans="3:8" x14ac:dyDescent="0.25">
      <c r="C61" s="12" t="s">
        <v>32</v>
      </c>
    </row>
    <row r="62" spans="3:8" x14ac:dyDescent="0.25">
      <c r="C62" s="12" t="s">
        <v>58</v>
      </c>
    </row>
    <row r="64" spans="3:8" ht="54.75" customHeight="1" x14ac:dyDescent="0.25">
      <c r="C64" s="6" t="s">
        <v>22</v>
      </c>
      <c r="D64" s="6" t="s">
        <v>23</v>
      </c>
      <c r="E64" s="6" t="s">
        <v>24</v>
      </c>
      <c r="F64" s="6" t="s">
        <v>25</v>
      </c>
    </row>
    <row r="65" spans="3:6" x14ac:dyDescent="0.25">
      <c r="C65" s="7" t="s">
        <v>26</v>
      </c>
      <c r="D65" s="6" t="s">
        <v>172</v>
      </c>
      <c r="E65" s="6" t="s">
        <v>70</v>
      </c>
      <c r="F65" s="6" t="s">
        <v>70</v>
      </c>
    </row>
    <row r="66" spans="3:6" x14ac:dyDescent="0.25">
      <c r="C66" s="7" t="s">
        <v>27</v>
      </c>
      <c r="D66" s="6" t="s">
        <v>130</v>
      </c>
      <c r="E66" s="6" t="s">
        <v>70</v>
      </c>
      <c r="F66" s="6" t="s">
        <v>70</v>
      </c>
    </row>
    <row r="67" spans="3:6" x14ac:dyDescent="0.25">
      <c r="C67" s="7" t="s">
        <v>28</v>
      </c>
      <c r="D67" s="6" t="s">
        <v>70</v>
      </c>
      <c r="E67" s="6" t="s">
        <v>70</v>
      </c>
      <c r="F67" s="6" t="s">
        <v>70</v>
      </c>
    </row>
  </sheetData>
  <mergeCells count="241">
    <mergeCell ref="AG7:AG8"/>
    <mergeCell ref="AF7:AF8"/>
    <mergeCell ref="AF10:AF11"/>
    <mergeCell ref="AG10:AG11"/>
    <mergeCell ref="AL10:AL11"/>
    <mergeCell ref="X10:X11"/>
    <mergeCell ref="Z10:Z11"/>
    <mergeCell ref="AA10:AA11"/>
    <mergeCell ref="AB10:AB11"/>
    <mergeCell ref="AC10:AC11"/>
    <mergeCell ref="AD10:AD11"/>
    <mergeCell ref="AL19:AL20"/>
    <mergeCell ref="AE10:AE11"/>
    <mergeCell ref="AH10:AH11"/>
    <mergeCell ref="AI10:AI11"/>
    <mergeCell ref="AJ10:AJ11"/>
    <mergeCell ref="AK10:AK11"/>
    <mergeCell ref="A10:A11"/>
    <mergeCell ref="C10:C11"/>
    <mergeCell ref="D10:D11"/>
    <mergeCell ref="E10:E11"/>
    <mergeCell ref="F10:F11"/>
    <mergeCell ref="G10:G11"/>
    <mergeCell ref="H10:H11"/>
    <mergeCell ref="J10:J11"/>
    <mergeCell ref="K10:K11"/>
    <mergeCell ref="E15:E18"/>
    <mergeCell ref="F12:F14"/>
    <mergeCell ref="F15:F18"/>
    <mergeCell ref="G12:G14"/>
    <mergeCell ref="G15:G18"/>
    <mergeCell ref="K12:K14"/>
    <mergeCell ref="K15:K18"/>
    <mergeCell ref="Y15:Y18"/>
    <mergeCell ref="Y12:Y14"/>
    <mergeCell ref="X16:X18"/>
    <mergeCell ref="F6:F8"/>
    <mergeCell ref="G6:G8"/>
    <mergeCell ref="P6:W6"/>
    <mergeCell ref="P7:V7"/>
    <mergeCell ref="L6:O6"/>
    <mergeCell ref="L7:M7"/>
    <mergeCell ref="N7:N8"/>
    <mergeCell ref="O7:O8"/>
    <mergeCell ref="E12:E14"/>
    <mergeCell ref="L10:L11"/>
    <mergeCell ref="M10:M11"/>
    <mergeCell ref="N10:N11"/>
    <mergeCell ref="O10:O11"/>
    <mergeCell ref="W10:W11"/>
    <mergeCell ref="X6:Y6"/>
    <mergeCell ref="X7:X8"/>
    <mergeCell ref="Y7:Y8"/>
    <mergeCell ref="Y10:Y11"/>
    <mergeCell ref="X28:X30"/>
    <mergeCell ref="AE7:AE8"/>
    <mergeCell ref="W19:W23"/>
    <mergeCell ref="A3:AL3"/>
    <mergeCell ref="AB7:AB8"/>
    <mergeCell ref="AH7:AH8"/>
    <mergeCell ref="AB6:AK6"/>
    <mergeCell ref="AI7:AI8"/>
    <mergeCell ref="AJ7:AJ8"/>
    <mergeCell ref="AK7:AK8"/>
    <mergeCell ref="AL6:AL8"/>
    <mergeCell ref="B6:B8"/>
    <mergeCell ref="AC7:AD7"/>
    <mergeCell ref="Z6:AA7"/>
    <mergeCell ref="A6:A8"/>
    <mergeCell ref="H6:K7"/>
    <mergeCell ref="W7:W8"/>
    <mergeCell ref="C6:C8"/>
    <mergeCell ref="D6:D8"/>
    <mergeCell ref="E6:E8"/>
    <mergeCell ref="G25:G27"/>
    <mergeCell ref="H25:H27"/>
    <mergeCell ref="J25:J27"/>
    <mergeCell ref="K25:K27"/>
    <mergeCell ref="L25:L27"/>
    <mergeCell ref="A25:A27"/>
    <mergeCell ref="C25:C27"/>
    <mergeCell ref="D25:D27"/>
    <mergeCell ref="E25:E27"/>
    <mergeCell ref="F25:F27"/>
    <mergeCell ref="H28:H30"/>
    <mergeCell ref="J28:J30"/>
    <mergeCell ref="K28:K30"/>
    <mergeCell ref="L28:L30"/>
    <mergeCell ref="M28:M30"/>
    <mergeCell ref="N28:N30"/>
    <mergeCell ref="W28:W30"/>
    <mergeCell ref="AE25:AE27"/>
    <mergeCell ref="AF25:AF27"/>
    <mergeCell ref="Z25:Z27"/>
    <mergeCell ref="AA25:AA27"/>
    <mergeCell ref="AB25:AB27"/>
    <mergeCell ref="AC25:AC27"/>
    <mergeCell ref="AD25:AD27"/>
    <mergeCell ref="M25:M27"/>
    <mergeCell ref="N25:N27"/>
    <mergeCell ref="O25:O27"/>
    <mergeCell ref="W25:W27"/>
    <mergeCell ref="X25:X27"/>
    <mergeCell ref="AJ28:AJ30"/>
    <mergeCell ref="AK28:AK30"/>
    <mergeCell ref="AL28:AL30"/>
    <mergeCell ref="Y25:Y30"/>
    <mergeCell ref="AE28:AE30"/>
    <mergeCell ref="AF28:AF30"/>
    <mergeCell ref="AG28:AG30"/>
    <mergeCell ref="AH28:AH30"/>
    <mergeCell ref="AI28:AI30"/>
    <mergeCell ref="Z28:Z30"/>
    <mergeCell ref="AA28:AA30"/>
    <mergeCell ref="AB28:AB30"/>
    <mergeCell ref="AC28:AC30"/>
    <mergeCell ref="AD28:AD30"/>
    <mergeCell ref="AJ25:AJ27"/>
    <mergeCell ref="AK25:AK27"/>
    <mergeCell ref="AL25:AL27"/>
    <mergeCell ref="AG25:AG27"/>
    <mergeCell ref="AH25:AH27"/>
    <mergeCell ref="AI25:AI27"/>
    <mergeCell ref="W31:W32"/>
    <mergeCell ref="X31:X32"/>
    <mergeCell ref="Z31:Z32"/>
    <mergeCell ref="AA31:AA32"/>
    <mergeCell ref="AB31:AB32"/>
    <mergeCell ref="O28:O30"/>
    <mergeCell ref="A31:A32"/>
    <mergeCell ref="C31:C32"/>
    <mergeCell ref="D31:D32"/>
    <mergeCell ref="F31:F32"/>
    <mergeCell ref="G31:G32"/>
    <mergeCell ref="H31:H32"/>
    <mergeCell ref="J31:J32"/>
    <mergeCell ref="K31:K32"/>
    <mergeCell ref="L31:L32"/>
    <mergeCell ref="M31:M32"/>
    <mergeCell ref="N31:N32"/>
    <mergeCell ref="O31:O32"/>
    <mergeCell ref="A28:A30"/>
    <mergeCell ref="C28:C30"/>
    <mergeCell ref="D28:D30"/>
    <mergeCell ref="E28:E30"/>
    <mergeCell ref="F28:F30"/>
    <mergeCell ref="G28:G30"/>
    <mergeCell ref="AH31:AH32"/>
    <mergeCell ref="AI31:AI32"/>
    <mergeCell ref="AJ31:AJ32"/>
    <mergeCell ref="AK31:AK32"/>
    <mergeCell ref="AL31:AL32"/>
    <mergeCell ref="AC31:AC32"/>
    <mergeCell ref="AD31:AD32"/>
    <mergeCell ref="AE31:AE32"/>
    <mergeCell ref="AF31:AF32"/>
    <mergeCell ref="AG31:AG32"/>
    <mergeCell ref="AD33:AD34"/>
    <mergeCell ref="AE33:AE34"/>
    <mergeCell ref="N33:N34"/>
    <mergeCell ref="O33:O34"/>
    <mergeCell ref="W33:W34"/>
    <mergeCell ref="X33:X34"/>
    <mergeCell ref="Z33:Z34"/>
    <mergeCell ref="H33:H34"/>
    <mergeCell ref="J33:J34"/>
    <mergeCell ref="K33:K34"/>
    <mergeCell ref="L33:L34"/>
    <mergeCell ref="M33:M34"/>
    <mergeCell ref="AK33:AK34"/>
    <mergeCell ref="AL33:AL34"/>
    <mergeCell ref="A35:A36"/>
    <mergeCell ref="C35:C36"/>
    <mergeCell ref="D35:D36"/>
    <mergeCell ref="F35:F36"/>
    <mergeCell ref="G35:G36"/>
    <mergeCell ref="H35:H36"/>
    <mergeCell ref="J35:J36"/>
    <mergeCell ref="K35:K36"/>
    <mergeCell ref="L35:L36"/>
    <mergeCell ref="M35:M36"/>
    <mergeCell ref="N35:N36"/>
    <mergeCell ref="O35:O36"/>
    <mergeCell ref="W35:W36"/>
    <mergeCell ref="X35:X36"/>
    <mergeCell ref="AF33:AF34"/>
    <mergeCell ref="AG33:AG34"/>
    <mergeCell ref="AH33:AH34"/>
    <mergeCell ref="AI33:AI34"/>
    <mergeCell ref="AJ33:AJ34"/>
    <mergeCell ref="AA33:AA34"/>
    <mergeCell ref="AB33:AB34"/>
    <mergeCell ref="AC33:AC34"/>
    <mergeCell ref="AE35:AE36"/>
    <mergeCell ref="AF35:AF36"/>
    <mergeCell ref="AG35:AG36"/>
    <mergeCell ref="AH35:AH36"/>
    <mergeCell ref="AI35:AI36"/>
    <mergeCell ref="Z35:Z36"/>
    <mergeCell ref="AA35:AA36"/>
    <mergeCell ref="AB35:AB36"/>
    <mergeCell ref="AC35:AC36"/>
    <mergeCell ref="AD35:AD36"/>
    <mergeCell ref="A37:A38"/>
    <mergeCell ref="C37:C38"/>
    <mergeCell ref="D37:D38"/>
    <mergeCell ref="E31:E38"/>
    <mergeCell ref="F37:F38"/>
    <mergeCell ref="G37:G38"/>
    <mergeCell ref="H37:H38"/>
    <mergeCell ref="J37:J38"/>
    <mergeCell ref="K37:K38"/>
    <mergeCell ref="A33:A34"/>
    <mergeCell ref="C33:C34"/>
    <mergeCell ref="D33:D34"/>
    <mergeCell ref="F33:F34"/>
    <mergeCell ref="G33:G34"/>
    <mergeCell ref="AL37:AL38"/>
    <mergeCell ref="E19:E20"/>
    <mergeCell ref="AG37:AG38"/>
    <mergeCell ref="AH37:AH38"/>
    <mergeCell ref="AI37:AI38"/>
    <mergeCell ref="AJ37:AJ38"/>
    <mergeCell ref="AK37:AK38"/>
    <mergeCell ref="AB37:AB38"/>
    <mergeCell ref="AC37:AC38"/>
    <mergeCell ref="AD37:AD38"/>
    <mergeCell ref="AE37:AE38"/>
    <mergeCell ref="AF37:AF38"/>
    <mergeCell ref="W37:W38"/>
    <mergeCell ref="X37:X38"/>
    <mergeCell ref="Y31:Y38"/>
    <mergeCell ref="Z37:Z38"/>
    <mergeCell ref="AA37:AA38"/>
    <mergeCell ref="AJ35:AJ36"/>
    <mergeCell ref="AK35:AK36"/>
    <mergeCell ref="AL35:AL36"/>
    <mergeCell ref="L37:L38"/>
    <mergeCell ref="M37:M38"/>
    <mergeCell ref="N37:N38"/>
    <mergeCell ref="O37:O38"/>
  </mergeCells>
  <printOptions horizontalCentered="1"/>
  <pageMargins left="0.19685039370078741" right="0.19685039370078741" top="0.19685039370078741" bottom="0.19685039370078741" header="0" footer="0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1 - отчуждение</vt:lpstr>
      <vt:lpstr>'Приложение 1 - отчуждение'!Заголовки_для_печати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2022-12-28T03:56:47Z</dcterms:modified>
</cp:coreProperties>
</file>